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ЗЗ\Saved Games\Desktop\Законодательство Югры\"/>
    </mc:Choice>
  </mc:AlternateContent>
  <bookViews>
    <workbookView xWindow="0" yWindow="0" windowWidth="23040" windowHeight="9192"/>
  </bookViews>
  <sheets>
    <sheet name="перечень" sheetId="1" r:id="rId1"/>
  </sheets>
  <definedNames>
    <definedName name="_xlnm._FilterDatabase" localSheetId="0" hidden="1">перечень!$A$8:$IS$1471</definedName>
  </definedNames>
  <calcPr calcId="162913"/>
</workbook>
</file>

<file path=xl/calcChain.xml><?xml version="1.0" encoding="utf-8"?>
<calcChain xmlns="http://schemas.openxmlformats.org/spreadsheetml/2006/main">
  <c r="P800" i="1" l="1"/>
  <c r="P778" i="1"/>
  <c r="P779" i="1"/>
  <c r="P701" i="1"/>
  <c r="P709" i="1"/>
  <c r="P684" i="1"/>
  <c r="P631" i="1"/>
  <c r="L992" i="1" l="1"/>
  <c r="I992" i="1"/>
  <c r="J992" i="1"/>
  <c r="K992" i="1"/>
  <c r="H992" i="1"/>
  <c r="N1110" i="1"/>
  <c r="N1108" i="1"/>
  <c r="N454" i="1" l="1"/>
  <c r="O454" i="1" s="1"/>
  <c r="A603" i="1" l="1"/>
  <c r="H601" i="1" l="1"/>
  <c r="H593" i="1"/>
  <c r="H581" i="1"/>
  <c r="H504" i="1"/>
  <c r="H496" i="1"/>
  <c r="H455" i="1"/>
  <c r="H432" i="1"/>
  <c r="H361" i="1"/>
  <c r="H348" i="1"/>
  <c r="H340" i="1"/>
  <c r="H327" i="1"/>
  <c r="H314" i="1"/>
  <c r="H299" i="1"/>
  <c r="H277" i="1"/>
  <c r="H164" i="1"/>
  <c r="H141" i="1"/>
  <c r="H95" i="1"/>
  <c r="H86" i="1"/>
  <c r="H64" i="1"/>
  <c r="H43" i="1"/>
  <c r="H37" i="1"/>
  <c r="H17" i="1"/>
  <c r="N70" i="1" l="1"/>
  <c r="O70" i="1" s="1"/>
  <c r="O68" i="1"/>
  <c r="P68" i="1" s="1"/>
  <c r="N67" i="1"/>
  <c r="O67" i="1" s="1"/>
  <c r="N85" i="1"/>
  <c r="O85" i="1" s="1"/>
  <c r="N84" i="1"/>
  <c r="O84" i="1" s="1"/>
  <c r="N82" i="1"/>
  <c r="O82" i="1" s="1"/>
  <c r="O69" i="1"/>
  <c r="O71" i="1"/>
  <c r="O73" i="1"/>
  <c r="O75" i="1"/>
  <c r="O80" i="1"/>
  <c r="O81" i="1"/>
  <c r="O83" i="1"/>
  <c r="N66" i="1"/>
  <c r="O66" i="1" s="1"/>
  <c r="N353" i="1"/>
  <c r="O353" i="1"/>
  <c r="N354" i="1"/>
  <c r="O354" i="1"/>
  <c r="N355" i="1"/>
  <c r="O355" i="1"/>
  <c r="N356" i="1"/>
  <c r="O356" i="1" s="1"/>
  <c r="N358" i="1"/>
  <c r="O358" i="1"/>
  <c r="N580" i="1"/>
  <c r="O580" i="1" s="1"/>
  <c r="N569" i="1"/>
  <c r="O569" i="1" s="1"/>
  <c r="N559" i="1"/>
  <c r="O559" i="1" s="1"/>
  <c r="N558" i="1"/>
  <c r="O558" i="1" s="1"/>
  <c r="N556" i="1"/>
  <c r="O556" i="1" s="1"/>
  <c r="N552" i="1"/>
  <c r="O552" i="1" s="1"/>
  <c r="N543" i="1"/>
  <c r="O543" i="1" s="1"/>
  <c r="N540" i="1"/>
  <c r="O540" i="1" s="1"/>
  <c r="N538" i="1"/>
  <c r="O538" i="1" s="1"/>
  <c r="N532" i="1"/>
  <c r="O532" i="1" s="1"/>
  <c r="N524" i="1"/>
  <c r="O524" i="1" s="1"/>
  <c r="N523" i="1"/>
  <c r="O523" i="1" s="1"/>
  <c r="N521" i="1"/>
  <c r="O521" i="1" s="1"/>
  <c r="N517" i="1"/>
  <c r="O517" i="1" s="1"/>
  <c r="N595" i="1"/>
  <c r="O595" i="1"/>
  <c r="N596" i="1"/>
  <c r="O596" i="1"/>
  <c r="N597" i="1"/>
  <c r="O597" i="1"/>
  <c r="O550" i="1"/>
  <c r="N550" i="1"/>
  <c r="O529" i="1"/>
  <c r="N529" i="1"/>
  <c r="O528" i="1"/>
  <c r="N528" i="1"/>
  <c r="O526" i="1"/>
  <c r="N526" i="1"/>
  <c r="O522" i="1"/>
  <c r="N522" i="1"/>
  <c r="O520" i="1"/>
  <c r="N520" i="1"/>
  <c r="O519" i="1"/>
  <c r="N519" i="1"/>
  <c r="O518" i="1"/>
  <c r="N518" i="1"/>
  <c r="O516" i="1"/>
  <c r="N516" i="1"/>
  <c r="O515" i="1"/>
  <c r="N515" i="1"/>
  <c r="O512" i="1"/>
  <c r="N512" i="1"/>
  <c r="O511" i="1"/>
  <c r="N511" i="1"/>
  <c r="O510" i="1"/>
  <c r="N510" i="1"/>
  <c r="O503" i="1"/>
  <c r="N503" i="1"/>
  <c r="O501" i="1"/>
  <c r="N501" i="1"/>
  <c r="O498" i="1"/>
  <c r="N498" i="1"/>
  <c r="N453" i="1"/>
  <c r="O453" i="1" s="1"/>
  <c r="N452" i="1"/>
  <c r="O452" i="1" s="1"/>
  <c r="N451" i="1"/>
  <c r="O451" i="1" s="1"/>
  <c r="N447" i="1"/>
  <c r="O447" i="1" s="1"/>
  <c r="N446" i="1"/>
  <c r="O446" i="1" s="1"/>
  <c r="N445" i="1"/>
  <c r="O445" i="1" s="1"/>
  <c r="N442" i="1"/>
  <c r="O442" i="1" s="1"/>
  <c r="N439" i="1"/>
  <c r="O439" i="1" s="1"/>
  <c r="N438" i="1"/>
  <c r="O438" i="1" s="1"/>
  <c r="N346" i="1"/>
  <c r="O346" i="1" s="1"/>
  <c r="N319" i="1"/>
  <c r="O319" i="1" s="1"/>
  <c r="N311" i="1"/>
  <c r="O311" i="1" s="1"/>
  <c r="N312" i="1"/>
  <c r="O312" i="1" s="1"/>
  <c r="N313" i="1"/>
  <c r="O313" i="1" s="1"/>
  <c r="N310" i="1"/>
  <c r="O310" i="1" s="1"/>
  <c r="N309" i="1"/>
  <c r="O309" i="1" s="1"/>
  <c r="N307" i="1"/>
  <c r="O307" i="1" s="1"/>
  <c r="N302" i="1"/>
  <c r="O302" i="1" s="1"/>
  <c r="N303" i="1"/>
  <c r="O303" i="1" s="1"/>
  <c r="N304" i="1"/>
  <c r="O304" i="1" s="1"/>
  <c r="N305" i="1"/>
  <c r="O305" i="1" s="1"/>
  <c r="N306" i="1"/>
  <c r="O306" i="1" s="1"/>
  <c r="N145" i="1"/>
  <c r="N56" i="1"/>
  <c r="N53" i="1"/>
  <c r="N51" i="1"/>
  <c r="N47" i="1"/>
  <c r="N28" i="1"/>
  <c r="N14" i="1"/>
  <c r="M327" i="1"/>
  <c r="P70" i="1" l="1"/>
  <c r="I455" i="1" l="1"/>
  <c r="J455" i="1"/>
  <c r="K455" i="1"/>
  <c r="L455" i="1"/>
  <c r="L593" i="1"/>
  <c r="Q367" i="1"/>
  <c r="Q366" i="1"/>
  <c r="Q308" i="1"/>
  <c r="Q294" i="1"/>
  <c r="Q286" i="1"/>
  <c r="Q241" i="1"/>
  <c r="Q234" i="1"/>
  <c r="Q98" i="1"/>
  <c r="Q97" i="1"/>
  <c r="Q94" i="1"/>
  <c r="Q90" i="1"/>
  <c r="Q89" i="1"/>
  <c r="Q88" i="1"/>
  <c r="Q81" i="1"/>
  <c r="Q80" i="1"/>
  <c r="Q78" i="1"/>
  <c r="Q77" i="1"/>
  <c r="Q76" i="1"/>
  <c r="Q75" i="1"/>
  <c r="Q74" i="1"/>
  <c r="Q73" i="1"/>
  <c r="Q71" i="1"/>
  <c r="Q70" i="1"/>
  <c r="Q68" i="1"/>
  <c r="Q67" i="1"/>
  <c r="Q66" i="1"/>
  <c r="Q53" i="1"/>
  <c r="Q51" i="1"/>
  <c r="Q421" i="1"/>
  <c r="Q419" i="1"/>
  <c r="Q360" i="1"/>
  <c r="Q356" i="1"/>
  <c r="Q355" i="1"/>
  <c r="Q352" i="1"/>
  <c r="Q269" i="1"/>
  <c r="Q265" i="1"/>
  <c r="Q237" i="1"/>
  <c r="Q236" i="1"/>
  <c r="Q235" i="1"/>
  <c r="Q216" i="1"/>
  <c r="Q210" i="1"/>
  <c r="Q204" i="1"/>
  <c r="Q196" i="1"/>
  <c r="Q195" i="1"/>
  <c r="Q194" i="1"/>
  <c r="Q192" i="1"/>
  <c r="Q189" i="1"/>
  <c r="Q188" i="1"/>
  <c r="Q168" i="1"/>
  <c r="Q167" i="1"/>
  <c r="Q127" i="1"/>
  <c r="Q1087" i="1"/>
  <c r="Q566" i="1"/>
  <c r="Q552" i="1"/>
  <c r="Q493" i="1"/>
  <c r="Q492" i="1"/>
  <c r="Q489" i="1"/>
  <c r="Q488" i="1"/>
  <c r="Q487" i="1"/>
  <c r="Q486" i="1"/>
  <c r="Q470" i="1"/>
  <c r="Q462" i="1"/>
  <c r="Q461" i="1"/>
  <c r="Q460" i="1"/>
  <c r="Q459" i="1"/>
  <c r="Q458" i="1"/>
  <c r="Q457" i="1"/>
  <c r="Q431" i="1"/>
  <c r="Q430" i="1"/>
  <c r="Q429" i="1"/>
  <c r="Q428" i="1"/>
  <c r="Q427" i="1"/>
  <c r="Q426" i="1"/>
  <c r="Q425" i="1"/>
  <c r="Q424" i="1"/>
  <c r="Q423" i="1"/>
  <c r="Q422" i="1"/>
  <c r="Q420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3" i="1"/>
  <c r="Q397" i="1"/>
  <c r="Q396" i="1"/>
  <c r="Q395" i="1"/>
  <c r="Q394" i="1"/>
  <c r="Q393" i="1"/>
  <c r="Q392" i="1"/>
  <c r="Q391" i="1"/>
  <c r="Q390" i="1"/>
  <c r="Q389" i="1"/>
  <c r="Q385" i="1"/>
  <c r="Q384" i="1"/>
  <c r="Q383" i="1"/>
  <c r="Q382" i="1"/>
  <c r="Q381" i="1"/>
  <c r="Q380" i="1"/>
  <c r="Q379" i="1"/>
  <c r="Q377" i="1"/>
  <c r="Q376" i="1"/>
  <c r="Q375" i="1"/>
  <c r="Q374" i="1"/>
  <c r="Q373" i="1"/>
  <c r="Q372" i="1"/>
  <c r="Q371" i="1"/>
  <c r="Q370" i="1"/>
  <c r="Q369" i="1"/>
  <c r="Q364" i="1"/>
  <c r="Q363" i="1"/>
  <c r="Q359" i="1"/>
  <c r="Q358" i="1"/>
  <c r="Q357" i="1"/>
  <c r="Q354" i="1"/>
  <c r="Q353" i="1"/>
  <c r="Q351" i="1"/>
  <c r="Q350" i="1"/>
  <c r="Q339" i="1"/>
  <c r="Q338" i="1"/>
  <c r="Q337" i="1"/>
  <c r="Q336" i="1"/>
  <c r="Q335" i="1"/>
  <c r="Q334" i="1"/>
  <c r="Q333" i="1"/>
  <c r="Q332" i="1"/>
  <c r="Q331" i="1"/>
  <c r="Q330" i="1"/>
  <c r="Q329" i="1"/>
  <c r="Q326" i="1"/>
  <c r="Q323" i="1"/>
  <c r="Q298" i="1"/>
  <c r="Q297" i="1"/>
  <c r="Q296" i="1"/>
  <c r="Q295" i="1"/>
  <c r="Q293" i="1"/>
  <c r="Q292" i="1"/>
  <c r="Q291" i="1"/>
  <c r="Q290" i="1"/>
  <c r="Q289" i="1"/>
  <c r="Q288" i="1"/>
  <c r="Q287" i="1"/>
  <c r="Q285" i="1"/>
  <c r="Q284" i="1"/>
  <c r="Q283" i="1"/>
  <c r="Q282" i="1"/>
  <c r="Q281" i="1"/>
  <c r="Q276" i="1"/>
  <c r="Q275" i="1"/>
  <c r="Q274" i="1"/>
  <c r="Q273" i="1"/>
  <c r="Q272" i="1"/>
  <c r="Q271" i="1"/>
  <c r="Q270" i="1"/>
  <c r="Q267" i="1"/>
  <c r="Q266" i="1"/>
  <c r="Q264" i="1"/>
  <c r="Q263" i="1"/>
  <c r="Q262" i="1"/>
  <c r="Q261" i="1"/>
  <c r="Q260" i="1"/>
  <c r="Q258" i="1"/>
  <c r="Q257" i="1"/>
  <c r="Q256" i="1"/>
  <c r="Q255" i="1"/>
  <c r="Q254" i="1"/>
  <c r="Q253" i="1"/>
  <c r="Q248" i="1"/>
  <c r="Q246" i="1"/>
  <c r="Q245" i="1"/>
  <c r="Q244" i="1"/>
  <c r="Q243" i="1"/>
  <c r="Q242" i="1"/>
  <c r="Q240" i="1"/>
  <c r="Q239" i="1"/>
  <c r="Q238" i="1"/>
  <c r="Q228" i="1"/>
  <c r="Q227" i="1"/>
  <c r="Q226" i="1"/>
  <c r="Q225" i="1"/>
  <c r="Q224" i="1"/>
  <c r="Q223" i="1"/>
  <c r="Q220" i="1"/>
  <c r="Q219" i="1"/>
  <c r="Q218" i="1"/>
  <c r="Q217" i="1"/>
  <c r="Q215" i="1"/>
  <c r="Q213" i="1"/>
  <c r="Q212" i="1"/>
  <c r="Q211" i="1"/>
  <c r="Q209" i="1"/>
  <c r="Q208" i="1"/>
  <c r="Q207" i="1"/>
  <c r="Q206" i="1"/>
  <c r="Q205" i="1"/>
  <c r="Q201" i="1"/>
  <c r="Q200" i="1"/>
  <c r="Q199" i="1"/>
  <c r="Q197" i="1"/>
  <c r="Q193" i="1"/>
  <c r="Q185" i="1"/>
  <c r="Q183" i="1"/>
  <c r="Q175" i="1"/>
  <c r="Q174" i="1"/>
  <c r="Q162" i="1"/>
  <c r="Q161" i="1"/>
  <c r="Q156" i="1"/>
  <c r="Q155" i="1"/>
  <c r="Q154" i="1"/>
  <c r="Q153" i="1"/>
  <c r="Q152" i="1"/>
  <c r="Q140" i="1"/>
  <c r="Q139" i="1"/>
  <c r="Q138" i="1"/>
  <c r="Q137" i="1"/>
  <c r="Q135" i="1"/>
  <c r="Q134" i="1"/>
  <c r="Q133" i="1"/>
  <c r="Q132" i="1"/>
  <c r="Q126" i="1"/>
  <c r="Q125" i="1"/>
  <c r="Q124" i="1"/>
  <c r="Q122" i="1"/>
  <c r="Q121" i="1"/>
  <c r="Q120" i="1"/>
  <c r="Q119" i="1"/>
  <c r="Q118" i="1"/>
  <c r="Q117" i="1"/>
  <c r="Q116" i="1"/>
  <c r="Q115" i="1"/>
  <c r="Q113" i="1"/>
  <c r="Q112" i="1"/>
  <c r="Q111" i="1"/>
  <c r="Q110" i="1"/>
  <c r="Q109" i="1"/>
  <c r="Q108" i="1"/>
  <c r="Q105" i="1"/>
  <c r="Q104" i="1"/>
  <c r="Q103" i="1"/>
  <c r="Q102" i="1"/>
  <c r="Q101" i="1"/>
  <c r="Q85" i="1"/>
  <c r="Q84" i="1"/>
  <c r="Q83" i="1"/>
  <c r="Q82" i="1"/>
  <c r="Q79" i="1"/>
  <c r="Q72" i="1"/>
  <c r="Q69" i="1"/>
  <c r="Q59" i="1"/>
  <c r="Q56" i="1"/>
  <c r="Q55" i="1"/>
  <c r="Q54" i="1"/>
  <c r="Q52" i="1"/>
  <c r="Q50" i="1"/>
  <c r="Q49" i="1"/>
  <c r="Q47" i="1"/>
  <c r="Q46" i="1"/>
  <c r="Q1441" i="1"/>
  <c r="Q974" i="1"/>
  <c r="Q973" i="1"/>
  <c r="Q962" i="1"/>
  <c r="Q961" i="1"/>
  <c r="Q955" i="1"/>
  <c r="Q949" i="1"/>
  <c r="Q942" i="1"/>
  <c r="Q941" i="1"/>
  <c r="Q939" i="1"/>
  <c r="Q926" i="1"/>
  <c r="Q592" i="1"/>
  <c r="Q591" i="1"/>
  <c r="Q590" i="1"/>
  <c r="Q589" i="1"/>
  <c r="Q588" i="1"/>
  <c r="Q587" i="1"/>
  <c r="Q586" i="1"/>
  <c r="Q585" i="1"/>
  <c r="Q584" i="1"/>
  <c r="Q583" i="1"/>
  <c r="Q580" i="1"/>
  <c r="Q579" i="1"/>
  <c r="Q578" i="1"/>
  <c r="Q577" i="1"/>
  <c r="Q576" i="1"/>
  <c r="Q575" i="1"/>
  <c r="Q573" i="1"/>
  <c r="Q572" i="1"/>
  <c r="Q571" i="1"/>
  <c r="Q570" i="1"/>
  <c r="Q569" i="1"/>
  <c r="Q568" i="1"/>
  <c r="Q567" i="1"/>
  <c r="Q564" i="1"/>
  <c r="Q561" i="1"/>
  <c r="Q560" i="1"/>
  <c r="Q559" i="1"/>
  <c r="Q558" i="1"/>
  <c r="Q556" i="1"/>
  <c r="Q555" i="1"/>
  <c r="Q554" i="1"/>
  <c r="Q553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0" i="1"/>
  <c r="Q529" i="1"/>
  <c r="Q528" i="1"/>
  <c r="Q527" i="1"/>
  <c r="Q526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932" i="1"/>
  <c r="Q908" i="1"/>
  <c r="Q600" i="1"/>
  <c r="Q599" i="1"/>
  <c r="Q598" i="1"/>
  <c r="Q597" i="1"/>
  <c r="Q596" i="1"/>
  <c r="Q595" i="1"/>
  <c r="Q574" i="1"/>
  <c r="Q565" i="1"/>
  <c r="Q563" i="1"/>
  <c r="Q562" i="1"/>
  <c r="Q557" i="1"/>
  <c r="Q531" i="1"/>
  <c r="Q525" i="1"/>
  <c r="Q503" i="1"/>
  <c r="Q502" i="1"/>
  <c r="Q501" i="1"/>
  <c r="Q500" i="1"/>
  <c r="Q499" i="1"/>
  <c r="Q498" i="1"/>
  <c r="Q495" i="1"/>
  <c r="Q494" i="1"/>
  <c r="Q490" i="1"/>
  <c r="Q481" i="1"/>
  <c r="Q480" i="1"/>
  <c r="Q479" i="1"/>
  <c r="Q473" i="1"/>
  <c r="Q454" i="1"/>
  <c r="Q453" i="1"/>
  <c r="Q452" i="1"/>
  <c r="Q451" i="1"/>
  <c r="Q450" i="1"/>
  <c r="Q449" i="1"/>
  <c r="Q448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18" i="1"/>
  <c r="Q405" i="1"/>
  <c r="Q404" i="1"/>
  <c r="Q402" i="1"/>
  <c r="Q401" i="1"/>
  <c r="Q400" i="1"/>
  <c r="Q399" i="1"/>
  <c r="Q398" i="1"/>
  <c r="Q388" i="1"/>
  <c r="Q387" i="1"/>
  <c r="Q386" i="1"/>
  <c r="Q378" i="1"/>
  <c r="Q368" i="1"/>
  <c r="Q365" i="1"/>
  <c r="Q346" i="1"/>
  <c r="Q345" i="1"/>
  <c r="Q344" i="1"/>
  <c r="Q343" i="1"/>
  <c r="Q342" i="1"/>
  <c r="Q322" i="1"/>
  <c r="Q313" i="1"/>
  <c r="Q312" i="1"/>
  <c r="Q311" i="1"/>
  <c r="Q310" i="1"/>
  <c r="Q309" i="1"/>
  <c r="Q307" i="1"/>
  <c r="Q306" i="1"/>
  <c r="Q305" i="1"/>
  <c r="Q304" i="1"/>
  <c r="Q303" i="1"/>
  <c r="Q302" i="1"/>
  <c r="Q301" i="1"/>
  <c r="Q280" i="1"/>
  <c r="Q268" i="1"/>
  <c r="Q259" i="1"/>
  <c r="Q252" i="1"/>
  <c r="Q251" i="1"/>
  <c r="Q250" i="1"/>
  <c r="Q249" i="1"/>
  <c r="Q247" i="1"/>
  <c r="Q233" i="1"/>
  <c r="Q232" i="1"/>
  <c r="Q231" i="1"/>
  <c r="Q230" i="1"/>
  <c r="Q229" i="1"/>
  <c r="Q222" i="1"/>
  <c r="Q221" i="1"/>
  <c r="Q214" i="1"/>
  <c r="Q203" i="1"/>
  <c r="Q202" i="1"/>
  <c r="Q198" i="1"/>
  <c r="Q191" i="1"/>
  <c r="Q190" i="1"/>
  <c r="Q187" i="1"/>
  <c r="Q186" i="1"/>
  <c r="Q184" i="1"/>
  <c r="Q182" i="1"/>
  <c r="Q181" i="1"/>
  <c r="Q180" i="1"/>
  <c r="Q179" i="1"/>
  <c r="Q178" i="1"/>
  <c r="Q177" i="1"/>
  <c r="Q176" i="1"/>
  <c r="Q173" i="1"/>
  <c r="Q172" i="1"/>
  <c r="Q171" i="1"/>
  <c r="Q170" i="1"/>
  <c r="Q169" i="1"/>
  <c r="Q166" i="1"/>
  <c r="Q163" i="1"/>
  <c r="Q160" i="1"/>
  <c r="Q151" i="1"/>
  <c r="Q150" i="1"/>
  <c r="Q149" i="1"/>
  <c r="Q148" i="1"/>
  <c r="Q147" i="1"/>
  <c r="Q146" i="1"/>
  <c r="Q145" i="1"/>
  <c r="Q144" i="1"/>
  <c r="Q143" i="1"/>
  <c r="Q136" i="1"/>
  <c r="Q131" i="1"/>
  <c r="Q130" i="1"/>
  <c r="Q129" i="1"/>
  <c r="Q128" i="1"/>
  <c r="Q123" i="1"/>
  <c r="Q114" i="1"/>
  <c r="Q106" i="1"/>
  <c r="Q100" i="1"/>
  <c r="Q99" i="1"/>
  <c r="Q93" i="1"/>
  <c r="Q92" i="1"/>
  <c r="Q91" i="1"/>
  <c r="Q63" i="1"/>
  <c r="Q62" i="1"/>
  <c r="Q61" i="1"/>
  <c r="Q60" i="1"/>
  <c r="Q58" i="1"/>
  <c r="Q57" i="1"/>
  <c r="Q41" i="1"/>
  <c r="Q39" i="1"/>
  <c r="Q16" i="1"/>
  <c r="Q15" i="1"/>
  <c r="Q14" i="1"/>
  <c r="Q13" i="1"/>
  <c r="O1112" i="1" l="1"/>
  <c r="O1108" i="1"/>
  <c r="O1109" i="1"/>
  <c r="N1114" i="1"/>
  <c r="O1114" i="1" s="1"/>
  <c r="N1113" i="1"/>
  <c r="O1113" i="1" s="1"/>
  <c r="N1111" i="1"/>
  <c r="O1111" i="1" s="1"/>
  <c r="N1107" i="1"/>
  <c r="O1107" i="1" s="1"/>
  <c r="N1441" i="1"/>
  <c r="O1441" i="1" s="1"/>
  <c r="P1441" i="1" s="1"/>
  <c r="O1087" i="1"/>
  <c r="P1087" i="1" s="1"/>
  <c r="O788" i="1"/>
  <c r="P788" i="1" s="1"/>
  <c r="N790" i="1"/>
  <c r="L1009" i="1"/>
  <c r="M992" i="1"/>
  <c r="O974" i="1"/>
  <c r="P974" i="1" s="1"/>
  <c r="O973" i="1"/>
  <c r="P973" i="1" s="1"/>
  <c r="O962" i="1"/>
  <c r="P962" i="1" s="1"/>
  <c r="O961" i="1"/>
  <c r="P961" i="1" s="1"/>
  <c r="O955" i="1"/>
  <c r="P955" i="1" s="1"/>
  <c r="O949" i="1"/>
  <c r="P949" i="1" s="1"/>
  <c r="O942" i="1"/>
  <c r="P942" i="1" s="1"/>
  <c r="O941" i="1"/>
  <c r="P941" i="1" s="1"/>
  <c r="O939" i="1"/>
  <c r="P939" i="1" s="1"/>
  <c r="O932" i="1"/>
  <c r="P932" i="1" s="1"/>
  <c r="O926" i="1"/>
  <c r="P926" i="1" s="1"/>
  <c r="O908" i="1"/>
  <c r="P908" i="1" s="1"/>
  <c r="M455" i="1"/>
  <c r="O436" i="1"/>
  <c r="P436" i="1" s="1"/>
  <c r="O435" i="1"/>
  <c r="P435" i="1" s="1"/>
  <c r="O434" i="1"/>
  <c r="P434" i="1" s="1"/>
  <c r="P308" i="1"/>
  <c r="O285" i="1"/>
  <c r="P99" i="1"/>
  <c r="P100" i="1"/>
  <c r="P108" i="1"/>
  <c r="P110" i="1"/>
  <c r="P114" i="1"/>
  <c r="O128" i="1"/>
  <c r="P128" i="1" s="1"/>
  <c r="O129" i="1"/>
  <c r="P129" i="1" s="1"/>
  <c r="O74" i="1"/>
  <c r="O76" i="1"/>
  <c r="O77" i="1"/>
  <c r="P77" i="1" s="1"/>
  <c r="O78" i="1"/>
  <c r="O79" i="1"/>
  <c r="O790" i="1" l="1"/>
  <c r="P790" i="1"/>
  <c r="O40" i="1"/>
  <c r="O39" i="1"/>
  <c r="P276" i="1" l="1"/>
  <c r="P111" i="1"/>
  <c r="N60" i="1" l="1"/>
  <c r="O56" i="1"/>
  <c r="N55" i="1"/>
  <c r="I581" i="1" l="1"/>
  <c r="J581" i="1"/>
  <c r="K581" i="1"/>
  <c r="L581" i="1"/>
  <c r="M581" i="1"/>
  <c r="Q581" i="1" l="1"/>
  <c r="O563" i="1"/>
  <c r="P563" i="1" s="1"/>
  <c r="P562" i="1"/>
  <c r="N527" i="1"/>
  <c r="O527" i="1" s="1"/>
  <c r="N553" i="1"/>
  <c r="O553" i="1" s="1"/>
  <c r="P553" i="1" s="1"/>
  <c r="P580" i="1"/>
  <c r="P569" i="1"/>
  <c r="P559" i="1"/>
  <c r="P558" i="1"/>
  <c r="P543" i="1"/>
  <c r="P545" i="1"/>
  <c r="P546" i="1"/>
  <c r="P549" i="1"/>
  <c r="P554" i="1"/>
  <c r="P557" i="1"/>
  <c r="P561" i="1"/>
  <c r="P565" i="1"/>
  <c r="P567" i="1"/>
  <c r="P568" i="1"/>
  <c r="P574" i="1"/>
  <c r="P575" i="1"/>
  <c r="P576" i="1"/>
  <c r="P532" i="1"/>
  <c r="P539" i="1"/>
  <c r="P541" i="1"/>
  <c r="P540" i="1"/>
  <c r="P538" i="1"/>
  <c r="P550" i="1" l="1"/>
  <c r="P552" i="1"/>
  <c r="O579" i="1" l="1"/>
  <c r="P579" i="1" s="1"/>
  <c r="O577" i="1"/>
  <c r="P577" i="1" s="1"/>
  <c r="P521" i="1" l="1"/>
  <c r="P523" i="1"/>
  <c r="P524" i="1"/>
  <c r="P517" i="1"/>
  <c r="P506" i="1"/>
  <c r="P507" i="1"/>
  <c r="P508" i="1"/>
  <c r="P509" i="1"/>
  <c r="O157" i="1" l="1"/>
  <c r="O158" i="1"/>
  <c r="O14" i="1" l="1"/>
  <c r="P14" i="1" s="1"/>
  <c r="O16" i="1"/>
  <c r="O55" i="1" l="1"/>
  <c r="O53" i="1"/>
  <c r="O54" i="1"/>
  <c r="M17" i="1" l="1"/>
  <c r="L17" i="1"/>
  <c r="Q471" i="1" l="1"/>
  <c r="Q472" i="1"/>
  <c r="Q474" i="1"/>
  <c r="Q475" i="1"/>
  <c r="Q476" i="1"/>
  <c r="Q477" i="1"/>
  <c r="Q478" i="1"/>
  <c r="Q482" i="1"/>
  <c r="Q483" i="1"/>
  <c r="Q484" i="1"/>
  <c r="Q485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8" i="1"/>
  <c r="P457" i="1"/>
  <c r="P458" i="1"/>
  <c r="P459" i="1"/>
  <c r="P460" i="1"/>
  <c r="Q455" i="1"/>
  <c r="P450" i="1"/>
  <c r="P359" i="1"/>
  <c r="P360" i="1"/>
  <c r="P357" i="1"/>
  <c r="P350" i="1"/>
  <c r="P351" i="1"/>
  <c r="P352" i="1"/>
  <c r="L348" i="1"/>
  <c r="I299" i="1"/>
  <c r="J299" i="1"/>
  <c r="K299" i="1"/>
  <c r="L299" i="1"/>
  <c r="M299" i="1"/>
  <c r="Q279" i="1"/>
  <c r="K141" i="1"/>
  <c r="L141" i="1"/>
  <c r="M141" i="1"/>
  <c r="I141" i="1"/>
  <c r="J141" i="1"/>
  <c r="Q107" i="1"/>
  <c r="Q157" i="1"/>
  <c r="Q158" i="1"/>
  <c r="Q159" i="1"/>
  <c r="Q299" i="1" l="1"/>
  <c r="Q141" i="1"/>
  <c r="Q900" i="1"/>
  <c r="Q901" i="1"/>
  <c r="O900" i="1"/>
  <c r="P900" i="1" s="1"/>
  <c r="O901" i="1"/>
  <c r="P901" i="1" s="1"/>
  <c r="I913" i="1"/>
  <c r="J913" i="1"/>
  <c r="H913" i="1"/>
  <c r="K913" i="1"/>
  <c r="M913" i="1"/>
  <c r="N913" i="1"/>
  <c r="L913" i="1"/>
  <c r="Q42" i="1" l="1"/>
  <c r="P42" i="1"/>
  <c r="M43" i="1" l="1"/>
  <c r="N43" i="1"/>
  <c r="I43" i="1"/>
  <c r="J43" i="1"/>
  <c r="K43" i="1"/>
  <c r="L43" i="1"/>
  <c r="Q43" i="1" l="1"/>
  <c r="P79" i="1"/>
  <c r="P78" i="1"/>
  <c r="P76" i="1"/>
  <c r="P74" i="1"/>
  <c r="M496" i="1" l="1"/>
  <c r="N496" i="1"/>
  <c r="I496" i="1"/>
  <c r="J496" i="1"/>
  <c r="K496" i="1"/>
  <c r="L496" i="1"/>
  <c r="O495" i="1"/>
  <c r="P495" i="1" s="1"/>
  <c r="O494" i="1"/>
  <c r="P494" i="1" s="1"/>
  <c r="P493" i="1"/>
  <c r="P492" i="1"/>
  <c r="Q491" i="1"/>
  <c r="P491" i="1"/>
  <c r="P490" i="1"/>
  <c r="P489" i="1"/>
  <c r="P487" i="1"/>
  <c r="P486" i="1"/>
  <c r="P470" i="1"/>
  <c r="M361" i="1"/>
  <c r="I361" i="1"/>
  <c r="J361" i="1"/>
  <c r="K361" i="1"/>
  <c r="L361" i="1"/>
  <c r="Q361" i="1" l="1"/>
  <c r="Q496" i="1"/>
  <c r="Q1074" i="1"/>
  <c r="Q1075" i="1"/>
  <c r="P1074" i="1"/>
  <c r="P1075" i="1"/>
  <c r="Q1026" i="1"/>
  <c r="P1026" i="1"/>
  <c r="L1028" i="1"/>
  <c r="Q1003" i="1"/>
  <c r="P1003" i="1"/>
  <c r="Q800" i="1"/>
  <c r="M801" i="1"/>
  <c r="L801" i="1"/>
  <c r="I801" i="1"/>
  <c r="J801" i="1"/>
  <c r="K801" i="1"/>
  <c r="H801" i="1"/>
  <c r="Q319" i="1"/>
  <c r="L327" i="1"/>
  <c r="I327" i="1"/>
  <c r="J327" i="1"/>
  <c r="K327" i="1"/>
  <c r="P245" i="1"/>
  <c r="P242" i="1"/>
  <c r="P221" i="1"/>
  <c r="P220" i="1"/>
  <c r="P217" i="1"/>
  <c r="P218" i="1"/>
  <c r="P209" i="1"/>
  <c r="P206" i="1"/>
  <c r="P175" i="1"/>
  <c r="P171" i="1"/>
  <c r="P172" i="1"/>
  <c r="P248" i="1"/>
  <c r="Q327" i="1" l="1"/>
  <c r="L37" i="1" l="1"/>
  <c r="Q35" i="1"/>
  <c r="Q36" i="1"/>
  <c r="P35" i="1"/>
  <c r="P36" i="1"/>
  <c r="Q33" i="1"/>
  <c r="Q34" i="1"/>
  <c r="P33" i="1"/>
  <c r="P34" i="1"/>
  <c r="Q30" i="1"/>
  <c r="P30" i="1"/>
  <c r="Q29" i="1"/>
  <c r="P29" i="1"/>
  <c r="M37" i="1" l="1"/>
  <c r="I37" i="1"/>
  <c r="J37" i="1"/>
  <c r="K37" i="1"/>
  <c r="Q12" i="1"/>
  <c r="Q25" i="1"/>
  <c r="P16" i="1"/>
  <c r="I17" i="1"/>
  <c r="Q17" i="1" s="1"/>
  <c r="J17" i="1"/>
  <c r="K17" i="1"/>
  <c r="M504" i="1" l="1"/>
  <c r="L504" i="1"/>
  <c r="K504" i="1"/>
  <c r="J504" i="1"/>
  <c r="I504" i="1"/>
  <c r="P503" i="1"/>
  <c r="O502" i="1"/>
  <c r="N502" i="1"/>
  <c r="P501" i="1"/>
  <c r="O500" i="1"/>
  <c r="N500" i="1"/>
  <c r="O499" i="1"/>
  <c r="N499" i="1"/>
  <c r="P498" i="1"/>
  <c r="Q504" i="1" l="1"/>
  <c r="P500" i="1"/>
  <c r="N504" i="1"/>
  <c r="P502" i="1"/>
  <c r="O504" i="1"/>
  <c r="P499" i="1"/>
  <c r="P504" i="1" l="1"/>
  <c r="M593" i="1"/>
  <c r="K593" i="1"/>
  <c r="J593" i="1"/>
  <c r="I593" i="1"/>
  <c r="O592" i="1"/>
  <c r="P592" i="1" s="1"/>
  <c r="O591" i="1"/>
  <c r="P591" i="1" s="1"/>
  <c r="N590" i="1"/>
  <c r="O589" i="1"/>
  <c r="P588" i="1"/>
  <c r="P587" i="1"/>
  <c r="O586" i="1"/>
  <c r="P585" i="1"/>
  <c r="P583" i="1"/>
  <c r="Q593" i="1" l="1"/>
  <c r="O584" i="1"/>
  <c r="P586" i="1"/>
  <c r="O590" i="1"/>
  <c r="P590" i="1" s="1"/>
  <c r="P589" i="1"/>
  <c r="N593" i="1"/>
  <c r="O593" i="1" l="1"/>
  <c r="P584" i="1"/>
  <c r="P593" i="1" s="1"/>
  <c r="A10" i="1" l="1"/>
  <c r="M1471" i="1" l="1"/>
  <c r="L1471" i="1"/>
  <c r="K1471" i="1"/>
  <c r="J1471" i="1"/>
  <c r="I1471" i="1"/>
  <c r="H1471" i="1"/>
  <c r="Q1470" i="1"/>
  <c r="O1470" i="1"/>
  <c r="N1470" i="1"/>
  <c r="Q1469" i="1"/>
  <c r="O1469" i="1"/>
  <c r="N1469" i="1"/>
  <c r="Q1468" i="1"/>
  <c r="O1468" i="1"/>
  <c r="N1468" i="1"/>
  <c r="Q1467" i="1"/>
  <c r="O1467" i="1"/>
  <c r="N1467" i="1"/>
  <c r="Q1466" i="1"/>
  <c r="O1466" i="1"/>
  <c r="N1466" i="1"/>
  <c r="Q1465" i="1"/>
  <c r="O1465" i="1"/>
  <c r="N1465" i="1"/>
  <c r="Q1464" i="1"/>
  <c r="O1464" i="1"/>
  <c r="N1464" i="1"/>
  <c r="N1462" i="1"/>
  <c r="M1462" i="1"/>
  <c r="L1462" i="1"/>
  <c r="K1462" i="1"/>
  <c r="J1462" i="1"/>
  <c r="I1462" i="1"/>
  <c r="H1462" i="1"/>
  <c r="Q1461" i="1"/>
  <c r="O1461" i="1"/>
  <c r="P1461" i="1" s="1"/>
  <c r="Q1460" i="1"/>
  <c r="O1460" i="1"/>
  <c r="P1460" i="1" s="1"/>
  <c r="Q1459" i="1"/>
  <c r="O1459" i="1"/>
  <c r="P1459" i="1" s="1"/>
  <c r="Q1458" i="1"/>
  <c r="O1458" i="1"/>
  <c r="P1458" i="1" s="1"/>
  <c r="Q1457" i="1"/>
  <c r="O1457" i="1"/>
  <c r="M1455" i="1"/>
  <c r="L1455" i="1"/>
  <c r="K1455" i="1"/>
  <c r="J1455" i="1"/>
  <c r="I1455" i="1"/>
  <c r="H1455" i="1"/>
  <c r="Q1454" i="1"/>
  <c r="P1454" i="1"/>
  <c r="Q1453" i="1"/>
  <c r="N1453" i="1"/>
  <c r="Q1452" i="1"/>
  <c r="N1452" i="1"/>
  <c r="Q1451" i="1"/>
  <c r="N1451" i="1"/>
  <c r="O1451" i="1" s="1"/>
  <c r="Q1450" i="1"/>
  <c r="N1450" i="1"/>
  <c r="Q1449" i="1"/>
  <c r="N1449" i="1"/>
  <c r="O1449" i="1" s="1"/>
  <c r="Q1448" i="1"/>
  <c r="N1448" i="1"/>
  <c r="Q1447" i="1"/>
  <c r="N1447" i="1"/>
  <c r="O1447" i="1" s="1"/>
  <c r="Q1446" i="1"/>
  <c r="N1446" i="1"/>
  <c r="Q1445" i="1"/>
  <c r="N1445" i="1"/>
  <c r="O1445" i="1" s="1"/>
  <c r="Q1444" i="1"/>
  <c r="N1444" i="1"/>
  <c r="Q1443" i="1"/>
  <c r="N1443" i="1"/>
  <c r="O1443" i="1" s="1"/>
  <c r="Q1442" i="1"/>
  <c r="N1442" i="1"/>
  <c r="Q1440" i="1"/>
  <c r="N1440" i="1"/>
  <c r="Q1439" i="1"/>
  <c r="N1439" i="1"/>
  <c r="O1439" i="1" s="1"/>
  <c r="Q1438" i="1"/>
  <c r="N1438" i="1"/>
  <c r="Q1437" i="1"/>
  <c r="N1437" i="1"/>
  <c r="O1437" i="1" s="1"/>
  <c r="Q1436" i="1"/>
  <c r="N1436" i="1"/>
  <c r="Q1435" i="1"/>
  <c r="N1435" i="1"/>
  <c r="O1435" i="1" s="1"/>
  <c r="Q1434" i="1"/>
  <c r="N1434" i="1"/>
  <c r="O1434" i="1" s="1"/>
  <c r="Q1433" i="1"/>
  <c r="N1433" i="1"/>
  <c r="O1433" i="1" s="1"/>
  <c r="Q1432" i="1"/>
  <c r="N1432" i="1"/>
  <c r="Q1431" i="1"/>
  <c r="N1431" i="1"/>
  <c r="O1431" i="1" s="1"/>
  <c r="Q1430" i="1"/>
  <c r="N1430" i="1"/>
  <c r="Q1429" i="1"/>
  <c r="N1429" i="1"/>
  <c r="O1429" i="1" s="1"/>
  <c r="Q1428" i="1"/>
  <c r="N1428" i="1"/>
  <c r="Q1427" i="1"/>
  <c r="N1427" i="1"/>
  <c r="O1427" i="1" s="1"/>
  <c r="Q1426" i="1"/>
  <c r="N1426" i="1"/>
  <c r="Q1425" i="1"/>
  <c r="N1425" i="1"/>
  <c r="O1425" i="1" s="1"/>
  <c r="Q1424" i="1"/>
  <c r="N1424" i="1"/>
  <c r="Q1423" i="1"/>
  <c r="N1423" i="1"/>
  <c r="O1423" i="1" s="1"/>
  <c r="Q1422" i="1"/>
  <c r="N1422" i="1"/>
  <c r="Q1421" i="1"/>
  <c r="N1421" i="1"/>
  <c r="O1421" i="1" s="1"/>
  <c r="Q1420" i="1"/>
  <c r="N1420" i="1"/>
  <c r="Q1419" i="1"/>
  <c r="N1419" i="1"/>
  <c r="O1419" i="1" s="1"/>
  <c r="Q1418" i="1"/>
  <c r="N1418" i="1"/>
  <c r="Q1417" i="1"/>
  <c r="N1417" i="1"/>
  <c r="O1417" i="1" s="1"/>
  <c r="Q1416" i="1"/>
  <c r="N1416" i="1"/>
  <c r="Q1415" i="1"/>
  <c r="N1415" i="1"/>
  <c r="O1415" i="1" s="1"/>
  <c r="Q1414" i="1"/>
  <c r="N1414" i="1"/>
  <c r="Q1413" i="1"/>
  <c r="N1413" i="1"/>
  <c r="O1413" i="1" s="1"/>
  <c r="Q1412" i="1"/>
  <c r="N1412" i="1"/>
  <c r="O1412" i="1" s="1"/>
  <c r="Q1411" i="1"/>
  <c r="N1411" i="1"/>
  <c r="Q1410" i="1"/>
  <c r="N1410" i="1"/>
  <c r="O1410" i="1" s="1"/>
  <c r="Q1409" i="1"/>
  <c r="N1409" i="1"/>
  <c r="Q1408" i="1"/>
  <c r="N1408" i="1"/>
  <c r="O1408" i="1" s="1"/>
  <c r="Q1407" i="1"/>
  <c r="N1407" i="1"/>
  <c r="Q1406" i="1"/>
  <c r="N1406" i="1"/>
  <c r="O1406" i="1" s="1"/>
  <c r="Q1405" i="1"/>
  <c r="P1405" i="1"/>
  <c r="Q1404" i="1"/>
  <c r="N1404" i="1"/>
  <c r="Q1403" i="1"/>
  <c r="N1403" i="1"/>
  <c r="O1403" i="1" s="1"/>
  <c r="Q1402" i="1"/>
  <c r="N1402" i="1"/>
  <c r="Q1401" i="1"/>
  <c r="N1401" i="1"/>
  <c r="O1401" i="1" s="1"/>
  <c r="Q1400" i="1"/>
  <c r="N1400" i="1"/>
  <c r="Q1399" i="1"/>
  <c r="N1399" i="1"/>
  <c r="O1399" i="1" s="1"/>
  <c r="M1397" i="1"/>
  <c r="L1397" i="1"/>
  <c r="K1397" i="1"/>
  <c r="J1397" i="1"/>
  <c r="I1397" i="1"/>
  <c r="H1397" i="1"/>
  <c r="Q1396" i="1"/>
  <c r="N1396" i="1"/>
  <c r="O1396" i="1" s="1"/>
  <c r="Q1395" i="1"/>
  <c r="N1395" i="1"/>
  <c r="Q1394" i="1"/>
  <c r="N1394" i="1"/>
  <c r="O1394" i="1" s="1"/>
  <c r="Q1393" i="1"/>
  <c r="N1393" i="1"/>
  <c r="Q1392" i="1"/>
  <c r="N1392" i="1"/>
  <c r="O1392" i="1" s="1"/>
  <c r="Q1391" i="1"/>
  <c r="N1391" i="1"/>
  <c r="Q1390" i="1"/>
  <c r="N1390" i="1"/>
  <c r="O1390" i="1" s="1"/>
  <c r="Q1389" i="1"/>
  <c r="N1389" i="1"/>
  <c r="Q1388" i="1"/>
  <c r="N1388" i="1"/>
  <c r="Q1387" i="1"/>
  <c r="N1387" i="1"/>
  <c r="O1387" i="1" s="1"/>
  <c r="Q1386" i="1"/>
  <c r="N1386" i="1"/>
  <c r="N1384" i="1"/>
  <c r="M1384" i="1"/>
  <c r="L1384" i="1"/>
  <c r="K1384" i="1"/>
  <c r="J1384" i="1"/>
  <c r="I1384" i="1"/>
  <c r="H1384" i="1"/>
  <c r="Q1383" i="1"/>
  <c r="O1383" i="1"/>
  <c r="P1383" i="1" s="1"/>
  <c r="Q1382" i="1"/>
  <c r="O1382" i="1"/>
  <c r="P1382" i="1" s="1"/>
  <c r="Q1381" i="1"/>
  <c r="O1381" i="1"/>
  <c r="P1381" i="1" s="1"/>
  <c r="Q1380" i="1"/>
  <c r="O1380" i="1"/>
  <c r="P1380" i="1" s="1"/>
  <c r="Q1379" i="1"/>
  <c r="O1379" i="1"/>
  <c r="P1379" i="1" s="1"/>
  <c r="Q1378" i="1"/>
  <c r="O1378" i="1"/>
  <c r="P1378" i="1" s="1"/>
  <c r="Q1377" i="1"/>
  <c r="O1377" i="1"/>
  <c r="P1377" i="1" s="1"/>
  <c r="Q1376" i="1"/>
  <c r="O1376" i="1"/>
  <c r="P1376" i="1" s="1"/>
  <c r="Q1375" i="1"/>
  <c r="O1375" i="1"/>
  <c r="P1375" i="1" s="1"/>
  <c r="Q1374" i="1"/>
  <c r="O1374" i="1"/>
  <c r="P1374" i="1" s="1"/>
  <c r="Q1373" i="1"/>
  <c r="O1373" i="1"/>
  <c r="P1373" i="1" s="1"/>
  <c r="Q1372" i="1"/>
  <c r="O1372" i="1"/>
  <c r="P1372" i="1" s="1"/>
  <c r="Q1371" i="1"/>
  <c r="O1371" i="1"/>
  <c r="P1371" i="1" s="1"/>
  <c r="Q1370" i="1"/>
  <c r="O1370" i="1"/>
  <c r="P1370" i="1" s="1"/>
  <c r="Q1369" i="1"/>
  <c r="O1369" i="1"/>
  <c r="P1369" i="1" s="1"/>
  <c r="Q1368" i="1"/>
  <c r="O1368" i="1"/>
  <c r="P1368" i="1" s="1"/>
  <c r="Q1367" i="1"/>
  <c r="O1367" i="1"/>
  <c r="P1367" i="1" s="1"/>
  <c r="Q1366" i="1"/>
  <c r="O1366" i="1"/>
  <c r="P1366" i="1" s="1"/>
  <c r="Q1365" i="1"/>
  <c r="O1365" i="1"/>
  <c r="P1365" i="1" s="1"/>
  <c r="Q1364" i="1"/>
  <c r="O1364" i="1"/>
  <c r="P1364" i="1" s="1"/>
  <c r="Q1363" i="1"/>
  <c r="O1363" i="1"/>
  <c r="P1363" i="1" s="1"/>
  <c r="Q1362" i="1"/>
  <c r="O1362" i="1"/>
  <c r="P1362" i="1" s="1"/>
  <c r="Q1361" i="1"/>
  <c r="O1361" i="1"/>
  <c r="P1361" i="1" s="1"/>
  <c r="Q1360" i="1"/>
  <c r="O1360" i="1"/>
  <c r="P1360" i="1" s="1"/>
  <c r="Q1359" i="1"/>
  <c r="O1359" i="1"/>
  <c r="P1359" i="1" s="1"/>
  <c r="Q1358" i="1"/>
  <c r="O1358" i="1"/>
  <c r="P1358" i="1" s="1"/>
  <c r="Q1357" i="1"/>
  <c r="O1357" i="1"/>
  <c r="P1357" i="1" s="1"/>
  <c r="Q1356" i="1"/>
  <c r="O1356" i="1"/>
  <c r="P1356" i="1" s="1"/>
  <c r="Q1355" i="1"/>
  <c r="O1355" i="1"/>
  <c r="P1355" i="1" s="1"/>
  <c r="Q1354" i="1"/>
  <c r="O1354" i="1"/>
  <c r="P1354" i="1" s="1"/>
  <c r="Q1353" i="1"/>
  <c r="O1353" i="1"/>
  <c r="P1353" i="1" s="1"/>
  <c r="Q1352" i="1"/>
  <c r="O1352" i="1"/>
  <c r="P1352" i="1" s="1"/>
  <c r="Q1351" i="1"/>
  <c r="O1351" i="1"/>
  <c r="P1351" i="1" s="1"/>
  <c r="Q1350" i="1"/>
  <c r="O1350" i="1"/>
  <c r="P1350" i="1" s="1"/>
  <c r="Q1349" i="1"/>
  <c r="O1349" i="1"/>
  <c r="P1349" i="1" s="1"/>
  <c r="Q1348" i="1"/>
  <c r="O1348" i="1"/>
  <c r="P1348" i="1" s="1"/>
  <c r="Q1347" i="1"/>
  <c r="O1347" i="1"/>
  <c r="P1347" i="1" s="1"/>
  <c r="Q1346" i="1"/>
  <c r="O1346" i="1"/>
  <c r="P1346" i="1" s="1"/>
  <c r="Q1345" i="1"/>
  <c r="O1345" i="1"/>
  <c r="P1345" i="1" s="1"/>
  <c r="Q1344" i="1"/>
  <c r="O1344" i="1"/>
  <c r="P1344" i="1" s="1"/>
  <c r="Q1343" i="1"/>
  <c r="O1343" i="1"/>
  <c r="P1343" i="1" s="1"/>
  <c r="Q1342" i="1"/>
  <c r="O1342" i="1"/>
  <c r="P1342" i="1" s="1"/>
  <c r="Q1341" i="1"/>
  <c r="O1341" i="1"/>
  <c r="P1341" i="1" s="1"/>
  <c r="Q1340" i="1"/>
  <c r="O1340" i="1"/>
  <c r="P1340" i="1" s="1"/>
  <c r="Q1339" i="1"/>
  <c r="O1339" i="1"/>
  <c r="P1339" i="1" s="1"/>
  <c r="Q1338" i="1"/>
  <c r="O1338" i="1"/>
  <c r="P1338" i="1" s="1"/>
  <c r="Q1337" i="1"/>
  <c r="O1337" i="1"/>
  <c r="P1337" i="1" s="1"/>
  <c r="Q1336" i="1"/>
  <c r="O1336" i="1"/>
  <c r="P1336" i="1" s="1"/>
  <c r="Q1335" i="1"/>
  <c r="O1335" i="1"/>
  <c r="P1335" i="1" s="1"/>
  <c r="Q1334" i="1"/>
  <c r="O1334" i="1"/>
  <c r="P1334" i="1" s="1"/>
  <c r="Q1333" i="1"/>
  <c r="O1333" i="1"/>
  <c r="P1333" i="1" s="1"/>
  <c r="Q1332" i="1"/>
  <c r="O1332" i="1"/>
  <c r="P1332" i="1" s="1"/>
  <c r="Q1331" i="1"/>
  <c r="O1331" i="1"/>
  <c r="P1331" i="1" s="1"/>
  <c r="Q1330" i="1"/>
  <c r="O1330" i="1"/>
  <c r="P1330" i="1" s="1"/>
  <c r="Q1329" i="1"/>
  <c r="O1329" i="1"/>
  <c r="P1329" i="1" s="1"/>
  <c r="Q1328" i="1"/>
  <c r="O1328" i="1"/>
  <c r="P1328" i="1" s="1"/>
  <c r="Q1327" i="1"/>
  <c r="O1327" i="1"/>
  <c r="P1327" i="1" s="1"/>
  <c r="Q1326" i="1"/>
  <c r="O1326" i="1"/>
  <c r="P1326" i="1" s="1"/>
  <c r="Q1325" i="1"/>
  <c r="O1325" i="1"/>
  <c r="P1325" i="1" s="1"/>
  <c r="Q1324" i="1"/>
  <c r="O1324" i="1"/>
  <c r="M1322" i="1"/>
  <c r="L1322" i="1"/>
  <c r="K1322" i="1"/>
  <c r="J1322" i="1"/>
  <c r="I1322" i="1"/>
  <c r="H1322" i="1"/>
  <c r="N1321" i="1"/>
  <c r="N1320" i="1"/>
  <c r="O1320" i="1" s="1"/>
  <c r="N1319" i="1"/>
  <c r="N1318" i="1"/>
  <c r="N1317" i="1"/>
  <c r="O1317" i="1" s="1"/>
  <c r="N1316" i="1"/>
  <c r="O1316" i="1" s="1"/>
  <c r="N1315" i="1"/>
  <c r="O1315" i="1" s="1"/>
  <c r="N1314" i="1"/>
  <c r="O1314" i="1" s="1"/>
  <c r="N1313" i="1"/>
  <c r="O1313" i="1" s="1"/>
  <c r="N1312" i="1"/>
  <c r="O1312" i="1" s="1"/>
  <c r="P1312" i="1" s="1"/>
  <c r="N1311" i="1"/>
  <c r="O1311" i="1" s="1"/>
  <c r="N1310" i="1"/>
  <c r="O1310" i="1" s="1"/>
  <c r="N1309" i="1"/>
  <c r="O1309" i="1" s="1"/>
  <c r="N1308" i="1"/>
  <c r="O1308" i="1" s="1"/>
  <c r="N1307" i="1"/>
  <c r="O1307" i="1" s="1"/>
  <c r="N1306" i="1"/>
  <c r="O1306" i="1" s="1"/>
  <c r="N1305" i="1"/>
  <c r="O1305" i="1" s="1"/>
  <c r="N1304" i="1"/>
  <c r="O1304" i="1" s="1"/>
  <c r="N1303" i="1"/>
  <c r="O1303" i="1" s="1"/>
  <c r="N1302" i="1"/>
  <c r="N1300" i="1"/>
  <c r="M1300" i="1"/>
  <c r="L1300" i="1"/>
  <c r="K1300" i="1"/>
  <c r="J1300" i="1"/>
  <c r="I1300" i="1"/>
  <c r="H1300" i="1"/>
  <c r="Q1299" i="1"/>
  <c r="O1299" i="1"/>
  <c r="P1299" i="1" s="1"/>
  <c r="Q1298" i="1"/>
  <c r="O1298" i="1"/>
  <c r="P1298" i="1" s="1"/>
  <c r="Q1297" i="1"/>
  <c r="O1297" i="1"/>
  <c r="P1297" i="1" s="1"/>
  <c r="Q1296" i="1"/>
  <c r="O1296" i="1"/>
  <c r="P1296" i="1" s="1"/>
  <c r="Q1295" i="1"/>
  <c r="O1295" i="1"/>
  <c r="P1295" i="1" s="1"/>
  <c r="Q1294" i="1"/>
  <c r="O1294" i="1"/>
  <c r="P1294" i="1" s="1"/>
  <c r="Q1293" i="1"/>
  <c r="O1293" i="1"/>
  <c r="P1293" i="1" s="1"/>
  <c r="Q1292" i="1"/>
  <c r="O1292" i="1"/>
  <c r="P1292" i="1" s="1"/>
  <c r="Q1291" i="1"/>
  <c r="O1291" i="1"/>
  <c r="P1291" i="1" s="1"/>
  <c r="Q1290" i="1"/>
  <c r="O1290" i="1"/>
  <c r="P1290" i="1" s="1"/>
  <c r="Q1289" i="1"/>
  <c r="O1289" i="1"/>
  <c r="P1289" i="1" s="1"/>
  <c r="Q1288" i="1"/>
  <c r="O1288" i="1"/>
  <c r="P1288" i="1" s="1"/>
  <c r="Q1287" i="1"/>
  <c r="O1287" i="1"/>
  <c r="P1287" i="1" s="1"/>
  <c r="Q1286" i="1"/>
  <c r="O1286" i="1"/>
  <c r="P1286" i="1" s="1"/>
  <c r="Q1285" i="1"/>
  <c r="O1285" i="1"/>
  <c r="P1285" i="1" s="1"/>
  <c r="Q1284" i="1"/>
  <c r="O1284" i="1"/>
  <c r="P1284" i="1" s="1"/>
  <c r="Q1283" i="1"/>
  <c r="O1283" i="1"/>
  <c r="P1283" i="1" s="1"/>
  <c r="Q1282" i="1"/>
  <c r="O1282" i="1"/>
  <c r="P1282" i="1" s="1"/>
  <c r="Q1281" i="1"/>
  <c r="O1281" i="1"/>
  <c r="P1281" i="1" s="1"/>
  <c r="Q1280" i="1"/>
  <c r="O1280" i="1"/>
  <c r="P1280" i="1" s="1"/>
  <c r="Q1279" i="1"/>
  <c r="O1279" i="1"/>
  <c r="P1279" i="1" s="1"/>
  <c r="Q1278" i="1"/>
  <c r="O1278" i="1"/>
  <c r="P1278" i="1" s="1"/>
  <c r="Q1277" i="1"/>
  <c r="O1277" i="1"/>
  <c r="P1277" i="1" s="1"/>
  <c r="Q1276" i="1"/>
  <c r="O1276" i="1"/>
  <c r="P1276" i="1" s="1"/>
  <c r="Q1275" i="1"/>
  <c r="O1275" i="1"/>
  <c r="P1275" i="1" s="1"/>
  <c r="Q1274" i="1"/>
  <c r="O1274" i="1"/>
  <c r="P1274" i="1" s="1"/>
  <c r="Q1273" i="1"/>
  <c r="O1273" i="1"/>
  <c r="P1273" i="1" s="1"/>
  <c r="Q1272" i="1"/>
  <c r="O1272" i="1"/>
  <c r="P1272" i="1" s="1"/>
  <c r="Q1271" i="1"/>
  <c r="O1271" i="1"/>
  <c r="P1271" i="1" s="1"/>
  <c r="Q1270" i="1"/>
  <c r="O1270" i="1"/>
  <c r="P1270" i="1" s="1"/>
  <c r="Q1269" i="1"/>
  <c r="O1269" i="1"/>
  <c r="P1269" i="1" s="1"/>
  <c r="Q1268" i="1"/>
  <c r="O1268" i="1"/>
  <c r="P1268" i="1" s="1"/>
  <c r="Q1267" i="1"/>
  <c r="O1267" i="1"/>
  <c r="P1267" i="1" s="1"/>
  <c r="Q1266" i="1"/>
  <c r="O1266" i="1"/>
  <c r="P1266" i="1" s="1"/>
  <c r="Q1265" i="1"/>
  <c r="O1265" i="1"/>
  <c r="P1265" i="1" s="1"/>
  <c r="Q1264" i="1"/>
  <c r="O1264" i="1"/>
  <c r="P1264" i="1" s="1"/>
  <c r="Q1263" i="1"/>
  <c r="O1263" i="1"/>
  <c r="P1263" i="1" s="1"/>
  <c r="Q1262" i="1"/>
  <c r="O1262" i="1"/>
  <c r="P1262" i="1" s="1"/>
  <c r="Q1261" i="1"/>
  <c r="O1261" i="1"/>
  <c r="P1261" i="1" s="1"/>
  <c r="Q1260" i="1"/>
  <c r="O1260" i="1"/>
  <c r="P1260" i="1" s="1"/>
  <c r="Q1259" i="1"/>
  <c r="O1259" i="1"/>
  <c r="P1259" i="1" s="1"/>
  <c r="Q1258" i="1"/>
  <c r="O1258" i="1"/>
  <c r="P1258" i="1" s="1"/>
  <c r="Q1257" i="1"/>
  <c r="O1257" i="1"/>
  <c r="P1257" i="1" s="1"/>
  <c r="Q1256" i="1"/>
  <c r="O1256" i="1"/>
  <c r="P1256" i="1" s="1"/>
  <c r="Q1255" i="1"/>
  <c r="O1255" i="1"/>
  <c r="P1255" i="1" s="1"/>
  <c r="Q1254" i="1"/>
  <c r="O1254" i="1"/>
  <c r="P1254" i="1" s="1"/>
  <c r="Q1253" i="1"/>
  <c r="O1253" i="1"/>
  <c r="P1253" i="1" s="1"/>
  <c r="Q1252" i="1"/>
  <c r="O1252" i="1"/>
  <c r="P1252" i="1" s="1"/>
  <c r="Q1251" i="1"/>
  <c r="O1251" i="1"/>
  <c r="P1251" i="1" s="1"/>
  <c r="Q1250" i="1"/>
  <c r="O1250" i="1"/>
  <c r="P1250" i="1" s="1"/>
  <c r="Q1249" i="1"/>
  <c r="O1249" i="1"/>
  <c r="P1249" i="1" s="1"/>
  <c r="Q1248" i="1"/>
  <c r="O1248" i="1"/>
  <c r="P1248" i="1" s="1"/>
  <c r="Q1247" i="1"/>
  <c r="O1247" i="1"/>
  <c r="P1247" i="1" s="1"/>
  <c r="Q1246" i="1"/>
  <c r="O1246" i="1"/>
  <c r="P1246" i="1" s="1"/>
  <c r="Q1245" i="1"/>
  <c r="O1245" i="1"/>
  <c r="P1245" i="1" s="1"/>
  <c r="Q1244" i="1"/>
  <c r="O1244" i="1"/>
  <c r="P1244" i="1" s="1"/>
  <c r="Q1243" i="1"/>
  <c r="O1243" i="1"/>
  <c r="P1243" i="1" s="1"/>
  <c r="Q1242" i="1"/>
  <c r="O1242" i="1"/>
  <c r="P1242" i="1" s="1"/>
  <c r="Q1241" i="1"/>
  <c r="O1241" i="1"/>
  <c r="P1241" i="1" s="1"/>
  <c r="Q1240" i="1"/>
  <c r="O1240" i="1"/>
  <c r="P1240" i="1" s="1"/>
  <c r="Q1239" i="1"/>
  <c r="O1239" i="1"/>
  <c r="P1239" i="1" s="1"/>
  <c r="Q1238" i="1"/>
  <c r="O1238" i="1"/>
  <c r="P1238" i="1" s="1"/>
  <c r="Q1237" i="1"/>
  <c r="O1237" i="1"/>
  <c r="P1237" i="1" s="1"/>
  <c r="Q1236" i="1"/>
  <c r="O1236" i="1"/>
  <c r="P1236" i="1" s="1"/>
  <c r="Q1235" i="1"/>
  <c r="O1235" i="1"/>
  <c r="P1235" i="1" s="1"/>
  <c r="M1233" i="1"/>
  <c r="L1233" i="1"/>
  <c r="K1233" i="1"/>
  <c r="J1233" i="1"/>
  <c r="I1233" i="1"/>
  <c r="H1233" i="1"/>
  <c r="N1232" i="1"/>
  <c r="O1232" i="1" s="1"/>
  <c r="N1231" i="1"/>
  <c r="O1231" i="1" s="1"/>
  <c r="N1230" i="1"/>
  <c r="O1230" i="1" s="1"/>
  <c r="N1228" i="1"/>
  <c r="M1228" i="1"/>
  <c r="L1228" i="1"/>
  <c r="K1228" i="1"/>
  <c r="J1228" i="1"/>
  <c r="I1228" i="1"/>
  <c r="H1228" i="1"/>
  <c r="Q1227" i="1"/>
  <c r="O1227" i="1"/>
  <c r="P1227" i="1" s="1"/>
  <c r="Q1226" i="1"/>
  <c r="O1226" i="1"/>
  <c r="P1226" i="1" s="1"/>
  <c r="Q1225" i="1"/>
  <c r="O1225" i="1"/>
  <c r="P1225" i="1" s="1"/>
  <c r="Q1224" i="1"/>
  <c r="O1224" i="1"/>
  <c r="P1224" i="1" s="1"/>
  <c r="Q1223" i="1"/>
  <c r="O1223" i="1"/>
  <c r="P1223" i="1" s="1"/>
  <c r="N1221" i="1"/>
  <c r="M1221" i="1"/>
  <c r="L1221" i="1"/>
  <c r="K1221" i="1"/>
  <c r="J1221" i="1"/>
  <c r="I1221" i="1"/>
  <c r="H1221" i="1"/>
  <c r="Q1220" i="1"/>
  <c r="O1220" i="1"/>
  <c r="P1220" i="1" s="1"/>
  <c r="Q1219" i="1"/>
  <c r="O1219" i="1"/>
  <c r="P1219" i="1" s="1"/>
  <c r="Q1218" i="1"/>
  <c r="O1218" i="1"/>
  <c r="P1218" i="1" s="1"/>
  <c r="Q1217" i="1"/>
  <c r="O1217" i="1"/>
  <c r="P1217" i="1" s="1"/>
  <c r="Q1216" i="1"/>
  <c r="O1216" i="1"/>
  <c r="N1214" i="1"/>
  <c r="M1214" i="1"/>
  <c r="L1214" i="1"/>
  <c r="K1214" i="1"/>
  <c r="J1214" i="1"/>
  <c r="I1214" i="1"/>
  <c r="H1214" i="1"/>
  <c r="Q1213" i="1"/>
  <c r="O1213" i="1"/>
  <c r="P1213" i="1" s="1"/>
  <c r="Q1212" i="1"/>
  <c r="O1212" i="1"/>
  <c r="P1212" i="1" s="1"/>
  <c r="Q1211" i="1"/>
  <c r="O1211" i="1"/>
  <c r="P1211" i="1" s="1"/>
  <c r="Q1210" i="1"/>
  <c r="O1210" i="1"/>
  <c r="P1210" i="1" s="1"/>
  <c r="Q1209" i="1"/>
  <c r="O1209" i="1"/>
  <c r="P1209" i="1" s="1"/>
  <c r="M1207" i="1"/>
  <c r="L1207" i="1"/>
  <c r="K1207" i="1"/>
  <c r="J1207" i="1"/>
  <c r="I1207" i="1"/>
  <c r="H1207" i="1"/>
  <c r="Q1206" i="1"/>
  <c r="N1206" i="1"/>
  <c r="O1206" i="1" s="1"/>
  <c r="Q1205" i="1"/>
  <c r="N1205" i="1"/>
  <c r="O1205" i="1" s="1"/>
  <c r="Q1204" i="1"/>
  <c r="N1204" i="1"/>
  <c r="O1204" i="1" s="1"/>
  <c r="Q1203" i="1"/>
  <c r="N1203" i="1"/>
  <c r="O1203" i="1" s="1"/>
  <c r="Q1202" i="1"/>
  <c r="N1202" i="1"/>
  <c r="O1202" i="1" s="1"/>
  <c r="Q1201" i="1"/>
  <c r="N1201" i="1"/>
  <c r="O1201" i="1" s="1"/>
  <c r="Q1200" i="1"/>
  <c r="N1200" i="1"/>
  <c r="O1200" i="1" s="1"/>
  <c r="Q1199" i="1"/>
  <c r="N1199" i="1"/>
  <c r="O1199" i="1" s="1"/>
  <c r="Q1198" i="1"/>
  <c r="N1198" i="1"/>
  <c r="O1198" i="1" s="1"/>
  <c r="Q1197" i="1"/>
  <c r="N1197" i="1"/>
  <c r="O1197" i="1" s="1"/>
  <c r="Q1196" i="1"/>
  <c r="N1196" i="1"/>
  <c r="O1196" i="1" s="1"/>
  <c r="Q1195" i="1"/>
  <c r="P1195" i="1"/>
  <c r="Q1194" i="1"/>
  <c r="N1194" i="1"/>
  <c r="O1194" i="1" s="1"/>
  <c r="Q1193" i="1"/>
  <c r="N1193" i="1"/>
  <c r="O1193" i="1" s="1"/>
  <c r="N1191" i="1"/>
  <c r="M1191" i="1"/>
  <c r="L1191" i="1"/>
  <c r="K1191" i="1"/>
  <c r="J1191" i="1"/>
  <c r="I1191" i="1"/>
  <c r="H1191" i="1"/>
  <c r="Q1190" i="1"/>
  <c r="O1190" i="1"/>
  <c r="P1190" i="1" s="1"/>
  <c r="Q1189" i="1"/>
  <c r="O1189" i="1"/>
  <c r="P1189" i="1" s="1"/>
  <c r="Q1188" i="1"/>
  <c r="O1188" i="1"/>
  <c r="P1188" i="1" s="1"/>
  <c r="Q1187" i="1"/>
  <c r="P1187" i="1"/>
  <c r="N1185" i="1"/>
  <c r="M1185" i="1"/>
  <c r="L1185" i="1"/>
  <c r="K1185" i="1"/>
  <c r="J1185" i="1"/>
  <c r="I1185" i="1"/>
  <c r="H1185" i="1"/>
  <c r="Q1184" i="1"/>
  <c r="O1184" i="1"/>
  <c r="P1184" i="1" s="1"/>
  <c r="Q1183" i="1"/>
  <c r="O1183" i="1"/>
  <c r="P1183" i="1" s="1"/>
  <c r="Q1182" i="1"/>
  <c r="O1182" i="1"/>
  <c r="P1182" i="1" s="1"/>
  <c r="Q1181" i="1"/>
  <c r="O1181" i="1"/>
  <c r="P1181" i="1" s="1"/>
  <c r="Q1180" i="1"/>
  <c r="O1180" i="1"/>
  <c r="P1180" i="1" s="1"/>
  <c r="Q1179" i="1"/>
  <c r="O1179" i="1"/>
  <c r="P1179" i="1" s="1"/>
  <c r="Q1178" i="1"/>
  <c r="O1178" i="1"/>
  <c r="P1178" i="1" s="1"/>
  <c r="Q1177" i="1"/>
  <c r="O1177" i="1"/>
  <c r="P1177" i="1" s="1"/>
  <c r="Q1176" i="1"/>
  <c r="O1176" i="1"/>
  <c r="P1176" i="1" s="1"/>
  <c r="Q1175" i="1"/>
  <c r="O1175" i="1"/>
  <c r="P1175" i="1" s="1"/>
  <c r="Q1174" i="1"/>
  <c r="O1174" i="1"/>
  <c r="P1174" i="1" s="1"/>
  <c r="Q1173" i="1"/>
  <c r="O1173" i="1"/>
  <c r="P1173" i="1" s="1"/>
  <c r="Q1172" i="1"/>
  <c r="O1172" i="1"/>
  <c r="P1172" i="1" s="1"/>
  <c r="Q1171" i="1"/>
  <c r="O1171" i="1"/>
  <c r="P1171" i="1" s="1"/>
  <c r="Q1170" i="1"/>
  <c r="O1170" i="1"/>
  <c r="P1170" i="1" s="1"/>
  <c r="Q1169" i="1"/>
  <c r="O1169" i="1"/>
  <c r="P1169" i="1" s="1"/>
  <c r="Q1168" i="1"/>
  <c r="O1168" i="1"/>
  <c r="P1168" i="1" s="1"/>
  <c r="Q1167" i="1"/>
  <c r="O1167" i="1"/>
  <c r="P1167" i="1" s="1"/>
  <c r="Q1166" i="1"/>
  <c r="O1166" i="1"/>
  <c r="P1166" i="1" s="1"/>
  <c r="Q1165" i="1"/>
  <c r="O1165" i="1"/>
  <c r="P1165" i="1" s="1"/>
  <c r="Q1164" i="1"/>
  <c r="O1164" i="1"/>
  <c r="P1164" i="1" s="1"/>
  <c r="Q1163" i="1"/>
  <c r="O1163" i="1"/>
  <c r="P1163" i="1" s="1"/>
  <c r="Q1162" i="1"/>
  <c r="O1162" i="1"/>
  <c r="P1162" i="1" s="1"/>
  <c r="Q1161" i="1"/>
  <c r="O1161" i="1"/>
  <c r="P1161" i="1" s="1"/>
  <c r="Q1160" i="1"/>
  <c r="O1160" i="1"/>
  <c r="P1160" i="1" s="1"/>
  <c r="Q1159" i="1"/>
  <c r="O1159" i="1"/>
  <c r="P1159" i="1" s="1"/>
  <c r="Q1158" i="1"/>
  <c r="O1158" i="1"/>
  <c r="P1158" i="1" s="1"/>
  <c r="Q1157" i="1"/>
  <c r="O1157" i="1"/>
  <c r="P1157" i="1" s="1"/>
  <c r="Q1156" i="1"/>
  <c r="O1156" i="1"/>
  <c r="P1156" i="1" s="1"/>
  <c r="Q1155" i="1"/>
  <c r="O1155" i="1"/>
  <c r="P1155" i="1" s="1"/>
  <c r="Q1154" i="1"/>
  <c r="O1154" i="1"/>
  <c r="P1154" i="1" s="1"/>
  <c r="Q1153" i="1"/>
  <c r="O1153" i="1"/>
  <c r="P1153" i="1" s="1"/>
  <c r="Q1152" i="1"/>
  <c r="O1152" i="1"/>
  <c r="P1152" i="1" s="1"/>
  <c r="Q1151" i="1"/>
  <c r="O1151" i="1"/>
  <c r="P1151" i="1" s="1"/>
  <c r="Q1150" i="1"/>
  <c r="O1150" i="1"/>
  <c r="P1150" i="1" s="1"/>
  <c r="Q1149" i="1"/>
  <c r="O1149" i="1"/>
  <c r="P1149" i="1" s="1"/>
  <c r="Q1148" i="1"/>
  <c r="O1148" i="1"/>
  <c r="P1148" i="1" s="1"/>
  <c r="Q1147" i="1"/>
  <c r="O1147" i="1"/>
  <c r="P1147" i="1" s="1"/>
  <c r="Q1146" i="1"/>
  <c r="O1146" i="1"/>
  <c r="P1146" i="1" s="1"/>
  <c r="Q1145" i="1"/>
  <c r="O1145" i="1"/>
  <c r="P1145" i="1" s="1"/>
  <c r="Q1144" i="1"/>
  <c r="O1144" i="1"/>
  <c r="P1144" i="1" s="1"/>
  <c r="Q1143" i="1"/>
  <c r="O1143" i="1"/>
  <c r="P1143" i="1" s="1"/>
  <c r="Q1142" i="1"/>
  <c r="O1142" i="1"/>
  <c r="P1142" i="1" s="1"/>
  <c r="Q1141" i="1"/>
  <c r="O1141" i="1"/>
  <c r="P1141" i="1" s="1"/>
  <c r="Q1140" i="1"/>
  <c r="O1140" i="1"/>
  <c r="P1140" i="1" s="1"/>
  <c r="Q1139" i="1"/>
  <c r="O1139" i="1"/>
  <c r="P1139" i="1" s="1"/>
  <c r="Q1138" i="1"/>
  <c r="O1138" i="1"/>
  <c r="P1138" i="1" s="1"/>
  <c r="Q1137" i="1"/>
  <c r="O1137" i="1"/>
  <c r="P1137" i="1" s="1"/>
  <c r="Q1136" i="1"/>
  <c r="O1136" i="1"/>
  <c r="P1136" i="1" s="1"/>
  <c r="Q1135" i="1"/>
  <c r="O1135" i="1"/>
  <c r="P1135" i="1" s="1"/>
  <c r="Q1134" i="1"/>
  <c r="O1134" i="1"/>
  <c r="P1134" i="1" s="1"/>
  <c r="Q1133" i="1"/>
  <c r="O1133" i="1"/>
  <c r="P1133" i="1" s="1"/>
  <c r="Q1132" i="1"/>
  <c r="O1132" i="1"/>
  <c r="P1132" i="1" s="1"/>
  <c r="Q1131" i="1"/>
  <c r="O1131" i="1"/>
  <c r="P1131" i="1" s="1"/>
  <c r="Q1130" i="1"/>
  <c r="O1130" i="1"/>
  <c r="P1130" i="1" s="1"/>
  <c r="Q1129" i="1"/>
  <c r="O1129" i="1"/>
  <c r="P1129" i="1" s="1"/>
  <c r="Q1128" i="1"/>
  <c r="O1128" i="1"/>
  <c r="P1128" i="1" s="1"/>
  <c r="Q1127" i="1"/>
  <c r="O1127" i="1"/>
  <c r="P1127" i="1" s="1"/>
  <c r="Q1126" i="1"/>
  <c r="O1126" i="1"/>
  <c r="P1126" i="1" s="1"/>
  <c r="Q1125" i="1"/>
  <c r="O1125" i="1"/>
  <c r="P1125" i="1" s="1"/>
  <c r="Q1124" i="1"/>
  <c r="O1124" i="1"/>
  <c r="P1124" i="1" s="1"/>
  <c r="Q1123" i="1"/>
  <c r="O1123" i="1"/>
  <c r="P1123" i="1" s="1"/>
  <c r="Q1122" i="1"/>
  <c r="O1122" i="1"/>
  <c r="P1122" i="1" s="1"/>
  <c r="Q1121" i="1"/>
  <c r="O1121" i="1"/>
  <c r="P1121" i="1" s="1"/>
  <c r="Q1120" i="1"/>
  <c r="O1120" i="1"/>
  <c r="P1120" i="1" s="1"/>
  <c r="Q1119" i="1"/>
  <c r="O1119" i="1"/>
  <c r="P1119" i="1" s="1"/>
  <c r="Q1118" i="1"/>
  <c r="O1118" i="1"/>
  <c r="P1118" i="1" s="1"/>
  <c r="Q1117" i="1"/>
  <c r="O1117" i="1"/>
  <c r="P1117" i="1" s="1"/>
  <c r="N1115" i="1"/>
  <c r="M1115" i="1"/>
  <c r="L1115" i="1"/>
  <c r="K1115" i="1"/>
  <c r="J1115" i="1"/>
  <c r="I1115" i="1"/>
  <c r="H1115" i="1"/>
  <c r="P1114" i="1"/>
  <c r="P1113" i="1"/>
  <c r="P1112" i="1"/>
  <c r="P1111" i="1"/>
  <c r="O1110" i="1"/>
  <c r="P1110" i="1" s="1"/>
  <c r="P1109" i="1"/>
  <c r="Q1108" i="1"/>
  <c r="P1108" i="1"/>
  <c r="P1107" i="1"/>
  <c r="M1105" i="1"/>
  <c r="L1105" i="1"/>
  <c r="K1105" i="1"/>
  <c r="J1105" i="1"/>
  <c r="I1105" i="1"/>
  <c r="H1105" i="1"/>
  <c r="P1104" i="1"/>
  <c r="O1103" i="1"/>
  <c r="P1103" i="1" s="1"/>
  <c r="P1102" i="1"/>
  <c r="N1101" i="1"/>
  <c r="O1101" i="1" s="1"/>
  <c r="N1100" i="1"/>
  <c r="O1100" i="1" s="1"/>
  <c r="O1099" i="1"/>
  <c r="P1099" i="1" s="1"/>
  <c r="P1098" i="1"/>
  <c r="N1097" i="1"/>
  <c r="O1097" i="1" s="1"/>
  <c r="N1096" i="1"/>
  <c r="O1096" i="1" s="1"/>
  <c r="N1095" i="1"/>
  <c r="O1095" i="1" s="1"/>
  <c r="P1094" i="1"/>
  <c r="P1093" i="1"/>
  <c r="N1092" i="1"/>
  <c r="O1092" i="1" s="1"/>
  <c r="N1091" i="1"/>
  <c r="O1091" i="1" s="1"/>
  <c r="N1090" i="1"/>
  <c r="O1090" i="1" s="1"/>
  <c r="N1089" i="1"/>
  <c r="O1089" i="1" s="1"/>
  <c r="N1088" i="1"/>
  <c r="O1088" i="1" s="1"/>
  <c r="O1086" i="1"/>
  <c r="P1086" i="1" s="1"/>
  <c r="N1084" i="1"/>
  <c r="M1084" i="1"/>
  <c r="L1084" i="1"/>
  <c r="K1084" i="1"/>
  <c r="J1084" i="1"/>
  <c r="I1084" i="1"/>
  <c r="H1084" i="1"/>
  <c r="Q1083" i="1"/>
  <c r="O1083" i="1"/>
  <c r="P1083" i="1" s="1"/>
  <c r="Q1082" i="1"/>
  <c r="O1082" i="1"/>
  <c r="P1082" i="1" s="1"/>
  <c r="Q1081" i="1"/>
  <c r="O1081" i="1"/>
  <c r="P1081" i="1" s="1"/>
  <c r="Q1080" i="1"/>
  <c r="O1080" i="1"/>
  <c r="P1080" i="1" s="1"/>
  <c r="Q1079" i="1"/>
  <c r="O1079" i="1"/>
  <c r="P1079" i="1" s="1"/>
  <c r="Q1078" i="1"/>
  <c r="O1078" i="1"/>
  <c r="P1078" i="1" s="1"/>
  <c r="Q1077" i="1"/>
  <c r="O1077" i="1"/>
  <c r="P1077" i="1" s="1"/>
  <c r="Q1076" i="1"/>
  <c r="O1076" i="1"/>
  <c r="P1076" i="1" s="1"/>
  <c r="Q1073" i="1"/>
  <c r="O1073" i="1"/>
  <c r="P1073" i="1" s="1"/>
  <c r="M1071" i="1"/>
  <c r="L1071" i="1"/>
  <c r="K1071" i="1"/>
  <c r="J1071" i="1"/>
  <c r="I1071" i="1"/>
  <c r="H1071" i="1"/>
  <c r="Q1070" i="1"/>
  <c r="N1070" i="1"/>
  <c r="O1070" i="1" s="1"/>
  <c r="Q1069" i="1"/>
  <c r="N1069" i="1"/>
  <c r="Q1068" i="1"/>
  <c r="N1068" i="1"/>
  <c r="O1068" i="1" s="1"/>
  <c r="Q1067" i="1"/>
  <c r="N1067" i="1"/>
  <c r="Q1066" i="1"/>
  <c r="N1066" i="1"/>
  <c r="O1066" i="1" s="1"/>
  <c r="Q1065" i="1"/>
  <c r="N1065" i="1"/>
  <c r="Q1064" i="1"/>
  <c r="N1064" i="1"/>
  <c r="O1064" i="1" s="1"/>
  <c r="Q1063" i="1"/>
  <c r="N1063" i="1"/>
  <c r="Q1062" i="1"/>
  <c r="N1062" i="1"/>
  <c r="O1062" i="1" s="1"/>
  <c r="Q1061" i="1"/>
  <c r="N1061" i="1"/>
  <c r="O1061" i="1" s="1"/>
  <c r="Q1060" i="1"/>
  <c r="N1060" i="1"/>
  <c r="O1060" i="1" s="1"/>
  <c r="Q1059" i="1"/>
  <c r="N1059" i="1"/>
  <c r="O1059" i="1" s="1"/>
  <c r="Q1058" i="1"/>
  <c r="N1058" i="1"/>
  <c r="M1056" i="1"/>
  <c r="L1056" i="1"/>
  <c r="K1056" i="1"/>
  <c r="J1056" i="1"/>
  <c r="I1056" i="1"/>
  <c r="H1056" i="1"/>
  <c r="Q1055" i="1"/>
  <c r="N1055" i="1"/>
  <c r="O1055" i="1" s="1"/>
  <c r="Q1054" i="1"/>
  <c r="N1054" i="1"/>
  <c r="O1054" i="1" s="1"/>
  <c r="Q1053" i="1"/>
  <c r="N1053" i="1"/>
  <c r="O1053" i="1" s="1"/>
  <c r="Q1052" i="1"/>
  <c r="N1052" i="1"/>
  <c r="O1052" i="1" s="1"/>
  <c r="Q1051" i="1"/>
  <c r="N1051" i="1"/>
  <c r="O1051" i="1" s="1"/>
  <c r="Q1050" i="1"/>
  <c r="N1050" i="1"/>
  <c r="O1050" i="1" s="1"/>
  <c r="Q1049" i="1"/>
  <c r="N1049" i="1"/>
  <c r="O1049" i="1" s="1"/>
  <c r="Q1048" i="1"/>
  <c r="N1048" i="1"/>
  <c r="O1048" i="1" s="1"/>
  <c r="Q1047" i="1"/>
  <c r="N1047" i="1"/>
  <c r="O1047" i="1" s="1"/>
  <c r="Q1046" i="1"/>
  <c r="N1046" i="1"/>
  <c r="O1046" i="1" s="1"/>
  <c r="Q1045" i="1"/>
  <c r="N1045" i="1"/>
  <c r="O1045" i="1" s="1"/>
  <c r="Q1044" i="1"/>
  <c r="N1044" i="1"/>
  <c r="O1044" i="1" s="1"/>
  <c r="Q1043" i="1"/>
  <c r="N1043" i="1"/>
  <c r="O1043" i="1" s="1"/>
  <c r="Q1042" i="1"/>
  <c r="N1042" i="1"/>
  <c r="O1042" i="1" s="1"/>
  <c r="Q1041" i="1"/>
  <c r="N1041" i="1"/>
  <c r="O1041" i="1" s="1"/>
  <c r="Q1040" i="1"/>
  <c r="N1040" i="1"/>
  <c r="O1040" i="1" s="1"/>
  <c r="Q1039" i="1"/>
  <c r="N1039" i="1"/>
  <c r="O1039" i="1" s="1"/>
  <c r="Q1038" i="1"/>
  <c r="N1038" i="1"/>
  <c r="O1038" i="1" s="1"/>
  <c r="Q1037" i="1"/>
  <c r="N1037" i="1"/>
  <c r="O1037" i="1" s="1"/>
  <c r="Q1036" i="1"/>
  <c r="N1036" i="1"/>
  <c r="O1036" i="1" s="1"/>
  <c r="N1034" i="1"/>
  <c r="M1034" i="1"/>
  <c r="L1034" i="1"/>
  <c r="K1034" i="1"/>
  <c r="J1034" i="1"/>
  <c r="I1034" i="1"/>
  <c r="H1034" i="1"/>
  <c r="Q1033" i="1"/>
  <c r="O1033" i="1"/>
  <c r="P1033" i="1" s="1"/>
  <c r="Q1032" i="1"/>
  <c r="O1032" i="1"/>
  <c r="P1032" i="1" s="1"/>
  <c r="Q1031" i="1"/>
  <c r="O1031" i="1"/>
  <c r="P1031" i="1" s="1"/>
  <c r="Q1030" i="1"/>
  <c r="O1030" i="1"/>
  <c r="N1028" i="1"/>
  <c r="M1028" i="1"/>
  <c r="K1028" i="1"/>
  <c r="J1028" i="1"/>
  <c r="I1028" i="1"/>
  <c r="H1028" i="1"/>
  <c r="Q1027" i="1"/>
  <c r="O1027" i="1"/>
  <c r="P1027" i="1" s="1"/>
  <c r="Q1025" i="1"/>
  <c r="O1025" i="1"/>
  <c r="P1025" i="1" s="1"/>
  <c r="Q1024" i="1"/>
  <c r="O1024" i="1"/>
  <c r="P1024" i="1" s="1"/>
  <c r="Q1023" i="1"/>
  <c r="O1023" i="1"/>
  <c r="P1023" i="1" s="1"/>
  <c r="Q1022" i="1"/>
  <c r="O1022" i="1"/>
  <c r="P1022" i="1" s="1"/>
  <c r="Q1021" i="1"/>
  <c r="O1021" i="1"/>
  <c r="P1021" i="1" s="1"/>
  <c r="Q1020" i="1"/>
  <c r="O1020" i="1"/>
  <c r="P1020" i="1" s="1"/>
  <c r="Q1019" i="1"/>
  <c r="O1019" i="1"/>
  <c r="M1017" i="1"/>
  <c r="L1017" i="1"/>
  <c r="K1017" i="1"/>
  <c r="J1017" i="1"/>
  <c r="I1017" i="1"/>
  <c r="H1017" i="1"/>
  <c r="Q1016" i="1"/>
  <c r="P1016" i="1"/>
  <c r="Q1015" i="1"/>
  <c r="N1015" i="1"/>
  <c r="O1015" i="1" s="1"/>
  <c r="Q1014" i="1"/>
  <c r="N1014" i="1"/>
  <c r="Q1013" i="1"/>
  <c r="N1013" i="1"/>
  <c r="O1013" i="1" s="1"/>
  <c r="A1011" i="1"/>
  <c r="A8" i="1" s="1"/>
  <c r="M1009" i="1"/>
  <c r="K1009" i="1"/>
  <c r="J1009" i="1"/>
  <c r="I1009" i="1"/>
  <c r="H1009" i="1"/>
  <c r="Q1008" i="1"/>
  <c r="O1008" i="1"/>
  <c r="N1008" i="1"/>
  <c r="Q1007" i="1"/>
  <c r="O1007" i="1"/>
  <c r="P1007" i="1" s="1"/>
  <c r="Q1006" i="1"/>
  <c r="O1006" i="1"/>
  <c r="N1006" i="1"/>
  <c r="Q1005" i="1"/>
  <c r="O1005" i="1"/>
  <c r="N1005" i="1"/>
  <c r="Q1004" i="1"/>
  <c r="O1004" i="1"/>
  <c r="N1004" i="1"/>
  <c r="Q1002" i="1"/>
  <c r="O1002" i="1"/>
  <c r="N1002" i="1"/>
  <c r="Q1001" i="1"/>
  <c r="O1001" i="1"/>
  <c r="N1001" i="1"/>
  <c r="N999" i="1"/>
  <c r="M999" i="1"/>
  <c r="L999" i="1"/>
  <c r="K999" i="1"/>
  <c r="J999" i="1"/>
  <c r="I999" i="1"/>
  <c r="H999" i="1"/>
  <c r="Q998" i="1"/>
  <c r="O998" i="1"/>
  <c r="P998" i="1" s="1"/>
  <c r="Q997" i="1"/>
  <c r="O997" i="1"/>
  <c r="P997" i="1" s="1"/>
  <c r="Q996" i="1"/>
  <c r="O996" i="1"/>
  <c r="P996" i="1" s="1"/>
  <c r="Q995" i="1"/>
  <c r="O995" i="1"/>
  <c r="P995" i="1" s="1"/>
  <c r="Q994" i="1"/>
  <c r="O994" i="1"/>
  <c r="Q991" i="1"/>
  <c r="P991" i="1"/>
  <c r="Q990" i="1"/>
  <c r="N990" i="1"/>
  <c r="O990" i="1" s="1"/>
  <c r="Q989" i="1"/>
  <c r="N989" i="1"/>
  <c r="O989" i="1" s="1"/>
  <c r="Q988" i="1"/>
  <c r="N988" i="1"/>
  <c r="O988" i="1" s="1"/>
  <c r="Q987" i="1"/>
  <c r="N987" i="1"/>
  <c r="O987" i="1" s="1"/>
  <c r="Q986" i="1"/>
  <c r="N986" i="1"/>
  <c r="O986" i="1" s="1"/>
  <c r="Q985" i="1"/>
  <c r="N985" i="1"/>
  <c r="O985" i="1" s="1"/>
  <c r="Q984" i="1"/>
  <c r="N984" i="1"/>
  <c r="O984" i="1" s="1"/>
  <c r="Q983" i="1"/>
  <c r="N983" i="1"/>
  <c r="O983" i="1" s="1"/>
  <c r="Q982" i="1"/>
  <c r="N982" i="1"/>
  <c r="O982" i="1" s="1"/>
  <c r="Q981" i="1"/>
  <c r="N981" i="1"/>
  <c r="O981" i="1" s="1"/>
  <c r="Q980" i="1"/>
  <c r="N980" i="1"/>
  <c r="O980" i="1" s="1"/>
  <c r="Q979" i="1"/>
  <c r="N979" i="1"/>
  <c r="O979" i="1" s="1"/>
  <c r="Q978" i="1"/>
  <c r="N978" i="1"/>
  <c r="O978" i="1" s="1"/>
  <c r="Q977" i="1"/>
  <c r="N977" i="1"/>
  <c r="O977" i="1" s="1"/>
  <c r="Q976" i="1"/>
  <c r="N976" i="1"/>
  <c r="O976" i="1" s="1"/>
  <c r="Q975" i="1"/>
  <c r="N975" i="1"/>
  <c r="O975" i="1" s="1"/>
  <c r="Q972" i="1"/>
  <c r="N972" i="1"/>
  <c r="O972" i="1" s="1"/>
  <c r="Q971" i="1"/>
  <c r="N971" i="1"/>
  <c r="O971" i="1" s="1"/>
  <c r="Q970" i="1"/>
  <c r="N970" i="1"/>
  <c r="O970" i="1" s="1"/>
  <c r="Q969" i="1"/>
  <c r="N969" i="1"/>
  <c r="O969" i="1" s="1"/>
  <c r="Q968" i="1"/>
  <c r="N968" i="1"/>
  <c r="O968" i="1" s="1"/>
  <c r="Q967" i="1"/>
  <c r="N967" i="1"/>
  <c r="O967" i="1" s="1"/>
  <c r="Q966" i="1"/>
  <c r="N966" i="1"/>
  <c r="O966" i="1" s="1"/>
  <c r="Q965" i="1"/>
  <c r="N965" i="1"/>
  <c r="O965" i="1" s="1"/>
  <c r="Q964" i="1"/>
  <c r="N964" i="1"/>
  <c r="O964" i="1" s="1"/>
  <c r="Q963" i="1"/>
  <c r="N963" i="1"/>
  <c r="O963" i="1" s="1"/>
  <c r="Q960" i="1"/>
  <c r="O960" i="1"/>
  <c r="P960" i="1" s="1"/>
  <c r="Q959" i="1"/>
  <c r="N959" i="1"/>
  <c r="O959" i="1" s="1"/>
  <c r="Q958" i="1"/>
  <c r="N958" i="1"/>
  <c r="O958" i="1" s="1"/>
  <c r="Q957" i="1"/>
  <c r="N957" i="1"/>
  <c r="O957" i="1" s="1"/>
  <c r="Q956" i="1"/>
  <c r="N956" i="1"/>
  <c r="O956" i="1" s="1"/>
  <c r="Q954" i="1"/>
  <c r="N954" i="1"/>
  <c r="O954" i="1" s="1"/>
  <c r="Q953" i="1"/>
  <c r="N953" i="1"/>
  <c r="O953" i="1" s="1"/>
  <c r="Q952" i="1"/>
  <c r="N952" i="1"/>
  <c r="O952" i="1" s="1"/>
  <c r="Q951" i="1"/>
  <c r="N951" i="1"/>
  <c r="O951" i="1" s="1"/>
  <c r="Q950" i="1"/>
  <c r="N950" i="1"/>
  <c r="O950" i="1" s="1"/>
  <c r="Q948" i="1"/>
  <c r="N948" i="1"/>
  <c r="O948" i="1" s="1"/>
  <c r="Q947" i="1"/>
  <c r="N947" i="1"/>
  <c r="O947" i="1" s="1"/>
  <c r="Q946" i="1"/>
  <c r="N946" i="1"/>
  <c r="O946" i="1" s="1"/>
  <c r="Q945" i="1"/>
  <c r="N945" i="1"/>
  <c r="O945" i="1" s="1"/>
  <c r="Q944" i="1"/>
  <c r="N944" i="1"/>
  <c r="O944" i="1" s="1"/>
  <c r="Q943" i="1"/>
  <c r="N943" i="1"/>
  <c r="O943" i="1" s="1"/>
  <c r="Q940" i="1"/>
  <c r="N940" i="1"/>
  <c r="O940" i="1" s="1"/>
  <c r="Q938" i="1"/>
  <c r="N938" i="1"/>
  <c r="O938" i="1" s="1"/>
  <c r="Q937" i="1"/>
  <c r="N937" i="1"/>
  <c r="O937" i="1" s="1"/>
  <c r="Q936" i="1"/>
  <c r="O936" i="1"/>
  <c r="P936" i="1" s="1"/>
  <c r="Q935" i="1"/>
  <c r="N935" i="1"/>
  <c r="O935" i="1" s="1"/>
  <c r="Q934" i="1"/>
  <c r="N934" i="1"/>
  <c r="O934" i="1" s="1"/>
  <c r="Q933" i="1"/>
  <c r="N933" i="1"/>
  <c r="O933" i="1" s="1"/>
  <c r="Q931" i="1"/>
  <c r="N931" i="1"/>
  <c r="O931" i="1" s="1"/>
  <c r="Q930" i="1"/>
  <c r="N930" i="1"/>
  <c r="O930" i="1" s="1"/>
  <c r="Q929" i="1"/>
  <c r="N929" i="1"/>
  <c r="O929" i="1" s="1"/>
  <c r="Q928" i="1"/>
  <c r="N928" i="1"/>
  <c r="O928" i="1" s="1"/>
  <c r="Q927" i="1"/>
  <c r="N927" i="1"/>
  <c r="M924" i="1"/>
  <c r="L924" i="1"/>
  <c r="K924" i="1"/>
  <c r="J924" i="1"/>
  <c r="I924" i="1"/>
  <c r="H924" i="1"/>
  <c r="Q923" i="1"/>
  <c r="N923" i="1"/>
  <c r="O923" i="1" s="1"/>
  <c r="Q922" i="1"/>
  <c r="N922" i="1"/>
  <c r="O922" i="1" s="1"/>
  <c r="Q921" i="1"/>
  <c r="N921" i="1"/>
  <c r="O921" i="1" s="1"/>
  <c r="Q920" i="1"/>
  <c r="N920" i="1"/>
  <c r="O920" i="1" s="1"/>
  <c r="Q919" i="1"/>
  <c r="O919" i="1"/>
  <c r="P919" i="1" s="1"/>
  <c r="Q918" i="1"/>
  <c r="N918" i="1"/>
  <c r="Q917" i="1"/>
  <c r="N917" i="1"/>
  <c r="Q916" i="1"/>
  <c r="N916" i="1"/>
  <c r="Q915" i="1"/>
  <c r="N915" i="1"/>
  <c r="Q912" i="1"/>
  <c r="O912" i="1"/>
  <c r="P912" i="1" s="1"/>
  <c r="Q911" i="1"/>
  <c r="O911" i="1"/>
  <c r="P911" i="1" s="1"/>
  <c r="Q910" i="1"/>
  <c r="O910" i="1"/>
  <c r="P910" i="1" s="1"/>
  <c r="Q909" i="1"/>
  <c r="O909" i="1"/>
  <c r="P909" i="1" s="1"/>
  <c r="Q907" i="1"/>
  <c r="O907" i="1"/>
  <c r="P907" i="1" s="1"/>
  <c r="Q906" i="1"/>
  <c r="O906" i="1"/>
  <c r="P906" i="1" s="1"/>
  <c r="Q905" i="1"/>
  <c r="O905" i="1"/>
  <c r="P905" i="1" s="1"/>
  <c r="Q904" i="1"/>
  <c r="O904" i="1"/>
  <c r="P904" i="1" s="1"/>
  <c r="Q903" i="1"/>
  <c r="O903" i="1"/>
  <c r="P903" i="1" s="1"/>
  <c r="Q902" i="1"/>
  <c r="O902" i="1"/>
  <c r="M898" i="1"/>
  <c r="L898" i="1"/>
  <c r="K898" i="1"/>
  <c r="J898" i="1"/>
  <c r="I898" i="1"/>
  <c r="H898" i="1"/>
  <c r="N897" i="1"/>
  <c r="O897" i="1" s="1"/>
  <c r="N896" i="1"/>
  <c r="O896" i="1" s="1"/>
  <c r="N895" i="1"/>
  <c r="O895" i="1" s="1"/>
  <c r="O894" i="1"/>
  <c r="P894" i="1" s="1"/>
  <c r="Q893" i="1"/>
  <c r="N893" i="1"/>
  <c r="O893" i="1" s="1"/>
  <c r="N892" i="1"/>
  <c r="O892" i="1" s="1"/>
  <c r="O891" i="1"/>
  <c r="P891" i="1" s="1"/>
  <c r="N890" i="1"/>
  <c r="O890" i="1" s="1"/>
  <c r="N889" i="1"/>
  <c r="O889" i="1" s="1"/>
  <c r="N887" i="1"/>
  <c r="M887" i="1"/>
  <c r="L887" i="1"/>
  <c r="K887" i="1"/>
  <c r="J887" i="1"/>
  <c r="I887" i="1"/>
  <c r="H887" i="1"/>
  <c r="Q886" i="1"/>
  <c r="O886" i="1"/>
  <c r="P886" i="1" s="1"/>
  <c r="Q885" i="1"/>
  <c r="O885" i="1"/>
  <c r="P885" i="1" s="1"/>
  <c r="Q884" i="1"/>
  <c r="O884" i="1"/>
  <c r="P884" i="1" s="1"/>
  <c r="Q883" i="1"/>
  <c r="O883" i="1"/>
  <c r="P883" i="1" s="1"/>
  <c r="Q882" i="1"/>
  <c r="O882" i="1"/>
  <c r="P882" i="1" s="1"/>
  <c r="Q881" i="1"/>
  <c r="O881" i="1"/>
  <c r="P881" i="1" s="1"/>
  <c r="Q880" i="1"/>
  <c r="O880" i="1"/>
  <c r="P880" i="1" s="1"/>
  <c r="Q879" i="1"/>
  <c r="O879" i="1"/>
  <c r="P879" i="1" s="1"/>
  <c r="Q878" i="1"/>
  <c r="O878" i="1"/>
  <c r="P878" i="1" s="1"/>
  <c r="Q877" i="1"/>
  <c r="O877" i="1"/>
  <c r="P877" i="1" s="1"/>
  <c r="Q876" i="1"/>
  <c r="O876" i="1"/>
  <c r="P876" i="1" s="1"/>
  <c r="Q875" i="1"/>
  <c r="O875" i="1"/>
  <c r="P875" i="1" s="1"/>
  <c r="Q874" i="1"/>
  <c r="O874" i="1"/>
  <c r="P874" i="1" s="1"/>
  <c r="Q873" i="1"/>
  <c r="O873" i="1"/>
  <c r="P873" i="1" s="1"/>
  <c r="Q872" i="1"/>
  <c r="O872" i="1"/>
  <c r="P872" i="1" s="1"/>
  <c r="Q871" i="1"/>
  <c r="O871" i="1"/>
  <c r="P871" i="1" s="1"/>
  <c r="Q870" i="1"/>
  <c r="O870" i="1"/>
  <c r="P870" i="1" s="1"/>
  <c r="Q869" i="1"/>
  <c r="O869" i="1"/>
  <c r="P869" i="1" s="1"/>
  <c r="Q868" i="1"/>
  <c r="O868" i="1"/>
  <c r="P868" i="1" s="1"/>
  <c r="Q867" i="1"/>
  <c r="O867" i="1"/>
  <c r="P867" i="1" s="1"/>
  <c r="Q866" i="1"/>
  <c r="O866" i="1"/>
  <c r="P866" i="1" s="1"/>
  <c r="Q865" i="1"/>
  <c r="O865" i="1"/>
  <c r="P865" i="1" s="1"/>
  <c r="Q864" i="1"/>
  <c r="O864" i="1"/>
  <c r="P864" i="1" s="1"/>
  <c r="Q863" i="1"/>
  <c r="O863" i="1"/>
  <c r="P863" i="1" s="1"/>
  <c r="Q862" i="1"/>
  <c r="O862" i="1"/>
  <c r="P862" i="1" s="1"/>
  <c r="Q861" i="1"/>
  <c r="O861" i="1"/>
  <c r="P861" i="1" s="1"/>
  <c r="Q860" i="1"/>
  <c r="O860" i="1"/>
  <c r="P860" i="1" s="1"/>
  <c r="Q859" i="1"/>
  <c r="O859" i="1"/>
  <c r="P859" i="1" s="1"/>
  <c r="Q858" i="1"/>
  <c r="O858" i="1"/>
  <c r="P858" i="1" s="1"/>
  <c r="Q857" i="1"/>
  <c r="O857" i="1"/>
  <c r="P857" i="1" s="1"/>
  <c r="Q856" i="1"/>
  <c r="O856" i="1"/>
  <c r="P856" i="1" s="1"/>
  <c r="Q855" i="1"/>
  <c r="O855" i="1"/>
  <c r="P855" i="1" s="1"/>
  <c r="Q854" i="1"/>
  <c r="O854" i="1"/>
  <c r="P854" i="1" s="1"/>
  <c r="Q853" i="1"/>
  <c r="O853" i="1"/>
  <c r="P853" i="1" s="1"/>
  <c r="Q852" i="1"/>
  <c r="O852" i="1"/>
  <c r="P852" i="1" s="1"/>
  <c r="Q851" i="1"/>
  <c r="O851" i="1"/>
  <c r="P851" i="1" s="1"/>
  <c r="Q850" i="1"/>
  <c r="O850" i="1"/>
  <c r="P850" i="1" s="1"/>
  <c r="Q849" i="1"/>
  <c r="O849" i="1"/>
  <c r="P849" i="1" s="1"/>
  <c r="Q848" i="1"/>
  <c r="O848" i="1"/>
  <c r="P848" i="1" s="1"/>
  <c r="Q847" i="1"/>
  <c r="O847" i="1"/>
  <c r="P847" i="1" s="1"/>
  <c r="Q846" i="1"/>
  <c r="O846" i="1"/>
  <c r="P846" i="1" s="1"/>
  <c r="Q845" i="1"/>
  <c r="O845" i="1"/>
  <c r="P845" i="1" s="1"/>
  <c r="Q844" i="1"/>
  <c r="O844" i="1"/>
  <c r="P844" i="1" s="1"/>
  <c r="Q843" i="1"/>
  <c r="O843" i="1"/>
  <c r="P843" i="1" s="1"/>
  <c r="Q842" i="1"/>
  <c r="O842" i="1"/>
  <c r="P842" i="1" s="1"/>
  <c r="Q841" i="1"/>
  <c r="O841" i="1"/>
  <c r="P841" i="1" s="1"/>
  <c r="Q840" i="1"/>
  <c r="O840" i="1"/>
  <c r="P840" i="1" s="1"/>
  <c r="Q839" i="1"/>
  <c r="O839" i="1"/>
  <c r="P839" i="1" s="1"/>
  <c r="Q838" i="1"/>
  <c r="O838" i="1"/>
  <c r="P838" i="1" s="1"/>
  <c r="Q837" i="1"/>
  <c r="O837" i="1"/>
  <c r="P837" i="1" s="1"/>
  <c r="Q836" i="1"/>
  <c r="O836" i="1"/>
  <c r="P836" i="1" s="1"/>
  <c r="Q835" i="1"/>
  <c r="O835" i="1"/>
  <c r="P835" i="1" s="1"/>
  <c r="Q834" i="1"/>
  <c r="O834" i="1"/>
  <c r="P834" i="1" s="1"/>
  <c r="Q833" i="1"/>
  <c r="O833" i="1"/>
  <c r="P833" i="1" s="1"/>
  <c r="Q832" i="1"/>
  <c r="O832" i="1"/>
  <c r="P832" i="1" s="1"/>
  <c r="Q831" i="1"/>
  <c r="O831" i="1"/>
  <c r="P831" i="1" s="1"/>
  <c r="Q830" i="1"/>
  <c r="O830" i="1"/>
  <c r="P830" i="1" s="1"/>
  <c r="Q829" i="1"/>
  <c r="O829" i="1"/>
  <c r="P829" i="1" s="1"/>
  <c r="Q828" i="1"/>
  <c r="O828" i="1"/>
  <c r="P828" i="1" s="1"/>
  <c r="Q827" i="1"/>
  <c r="O827" i="1"/>
  <c r="P827" i="1" s="1"/>
  <c r="Q826" i="1"/>
  <c r="O826" i="1"/>
  <c r="P826" i="1" s="1"/>
  <c r="Q825" i="1"/>
  <c r="O825" i="1"/>
  <c r="P825" i="1" s="1"/>
  <c r="M823" i="1"/>
  <c r="L823" i="1"/>
  <c r="K823" i="1"/>
  <c r="J823" i="1"/>
  <c r="I823" i="1"/>
  <c r="H823" i="1"/>
  <c r="N822" i="1"/>
  <c r="O822" i="1" s="1"/>
  <c r="Q821" i="1"/>
  <c r="O821" i="1"/>
  <c r="P821" i="1" s="1"/>
  <c r="O820" i="1"/>
  <c r="P820" i="1" s="1"/>
  <c r="O819" i="1"/>
  <c r="P819" i="1" s="1"/>
  <c r="N818" i="1"/>
  <c r="O818" i="1" s="1"/>
  <c r="N816" i="1"/>
  <c r="M816" i="1"/>
  <c r="L816" i="1"/>
  <c r="K816" i="1"/>
  <c r="J816" i="1"/>
  <c r="I816" i="1"/>
  <c r="H816" i="1"/>
  <c r="Q815" i="1"/>
  <c r="O815" i="1"/>
  <c r="P815" i="1" s="1"/>
  <c r="Q814" i="1"/>
  <c r="O814" i="1"/>
  <c r="P814" i="1" s="1"/>
  <c r="Q813" i="1"/>
  <c r="O813" i="1"/>
  <c r="P813" i="1" s="1"/>
  <c r="Q812" i="1"/>
  <c r="O812" i="1"/>
  <c r="P812" i="1" s="1"/>
  <c r="Q811" i="1"/>
  <c r="O811" i="1"/>
  <c r="N809" i="1"/>
  <c r="M809" i="1"/>
  <c r="L809" i="1"/>
  <c r="K809" i="1"/>
  <c r="J809" i="1"/>
  <c r="I809" i="1"/>
  <c r="H809" i="1"/>
  <c r="Q808" i="1"/>
  <c r="O808" i="1"/>
  <c r="P808" i="1" s="1"/>
  <c r="Q807" i="1"/>
  <c r="O807" i="1"/>
  <c r="P807" i="1" s="1"/>
  <c r="Q806" i="1"/>
  <c r="O806" i="1"/>
  <c r="P806" i="1" s="1"/>
  <c r="Q805" i="1"/>
  <c r="O805" i="1"/>
  <c r="P805" i="1" s="1"/>
  <c r="Q804" i="1"/>
  <c r="O804" i="1"/>
  <c r="P804" i="1" s="1"/>
  <c r="Q803" i="1"/>
  <c r="O803" i="1"/>
  <c r="N801" i="1"/>
  <c r="Q799" i="1"/>
  <c r="O799" i="1"/>
  <c r="P799" i="1" s="1"/>
  <c r="Q798" i="1"/>
  <c r="O798" i="1"/>
  <c r="P798" i="1" s="1"/>
  <c r="P801" i="1" s="1"/>
  <c r="M796" i="1"/>
  <c r="L796" i="1"/>
  <c r="K796" i="1"/>
  <c r="J796" i="1"/>
  <c r="I796" i="1"/>
  <c r="H796" i="1"/>
  <c r="Q795" i="1"/>
  <c r="N795" i="1"/>
  <c r="Q794" i="1"/>
  <c r="N794" i="1"/>
  <c r="Q793" i="1"/>
  <c r="O793" i="1"/>
  <c r="P793" i="1" s="1"/>
  <c r="Q792" i="1"/>
  <c r="O792" i="1"/>
  <c r="P792" i="1" s="1"/>
  <c r="Q791" i="1"/>
  <c r="N791" i="1"/>
  <c r="Q790" i="1"/>
  <c r="Q789" i="1"/>
  <c r="N789" i="1"/>
  <c r="Q788" i="1"/>
  <c r="Q787" i="1"/>
  <c r="N787" i="1"/>
  <c r="Q786" i="1"/>
  <c r="N786" i="1"/>
  <c r="Q785" i="1"/>
  <c r="N785" i="1"/>
  <c r="Q784" i="1"/>
  <c r="N784" i="1"/>
  <c r="Q783" i="1"/>
  <c r="N783" i="1"/>
  <c r="Q782" i="1"/>
  <c r="N782" i="1"/>
  <c r="N780" i="1"/>
  <c r="M780" i="1"/>
  <c r="L780" i="1"/>
  <c r="K780" i="1"/>
  <c r="J780" i="1"/>
  <c r="I780" i="1"/>
  <c r="H780" i="1"/>
  <c r="Q779" i="1"/>
  <c r="Q778" i="1"/>
  <c r="Q777" i="1"/>
  <c r="O777" i="1"/>
  <c r="P777" i="1" s="1"/>
  <c r="Q776" i="1"/>
  <c r="O776" i="1"/>
  <c r="N774" i="1"/>
  <c r="M774" i="1"/>
  <c r="L774" i="1"/>
  <c r="K774" i="1"/>
  <c r="J774" i="1"/>
  <c r="I774" i="1"/>
  <c r="H774" i="1"/>
  <c r="Q773" i="1"/>
  <c r="O773" i="1"/>
  <c r="P773" i="1" s="1"/>
  <c r="Q772" i="1"/>
  <c r="O772" i="1"/>
  <c r="P772" i="1" s="1"/>
  <c r="Q771" i="1"/>
  <c r="O771" i="1"/>
  <c r="P771" i="1" s="1"/>
  <c r="Q770" i="1"/>
  <c r="O770" i="1"/>
  <c r="P770" i="1" s="1"/>
  <c r="Q769" i="1"/>
  <c r="O769" i="1"/>
  <c r="P769" i="1" s="1"/>
  <c r="Q768" i="1"/>
  <c r="O768" i="1"/>
  <c r="P768" i="1" s="1"/>
  <c r="Q767" i="1"/>
  <c r="O767" i="1"/>
  <c r="P767" i="1" s="1"/>
  <c r="Q766" i="1"/>
  <c r="O766" i="1"/>
  <c r="P766" i="1" s="1"/>
  <c r="Q765" i="1"/>
  <c r="O765" i="1"/>
  <c r="P765" i="1" s="1"/>
  <c r="Q764" i="1"/>
  <c r="O764" i="1"/>
  <c r="P764" i="1" s="1"/>
  <c r="Q763" i="1"/>
  <c r="O763" i="1"/>
  <c r="P763" i="1" s="1"/>
  <c r="Q762" i="1"/>
  <c r="O762" i="1"/>
  <c r="P762" i="1" s="1"/>
  <c r="Q761" i="1"/>
  <c r="O761" i="1"/>
  <c r="P761" i="1" s="1"/>
  <c r="Q760" i="1"/>
  <c r="O760" i="1"/>
  <c r="P760" i="1" s="1"/>
  <c r="Q759" i="1"/>
  <c r="O759" i="1"/>
  <c r="P759" i="1" s="1"/>
  <c r="Q758" i="1"/>
  <c r="O758" i="1"/>
  <c r="P758" i="1" s="1"/>
  <c r="Q757" i="1"/>
  <c r="O757" i="1"/>
  <c r="P757" i="1" s="1"/>
  <c r="Q756" i="1"/>
  <c r="O756" i="1"/>
  <c r="P756" i="1" s="1"/>
  <c r="Q755" i="1"/>
  <c r="O755" i="1"/>
  <c r="P755" i="1" s="1"/>
  <c r="Q754" i="1"/>
  <c r="O754" i="1"/>
  <c r="P754" i="1" s="1"/>
  <c r="Q753" i="1"/>
  <c r="O753" i="1"/>
  <c r="P753" i="1" s="1"/>
  <c r="Q752" i="1"/>
  <c r="O752" i="1"/>
  <c r="P752" i="1" s="1"/>
  <c r="Q751" i="1"/>
  <c r="O751" i="1"/>
  <c r="P751" i="1" s="1"/>
  <c r="Q750" i="1"/>
  <c r="O750" i="1"/>
  <c r="P750" i="1" s="1"/>
  <c r="Q749" i="1"/>
  <c r="O749" i="1"/>
  <c r="P749" i="1" s="1"/>
  <c r="Q748" i="1"/>
  <c r="O748" i="1"/>
  <c r="P748" i="1" s="1"/>
  <c r="Q747" i="1"/>
  <c r="O747" i="1"/>
  <c r="P747" i="1" s="1"/>
  <c r="Q746" i="1"/>
  <c r="O746" i="1"/>
  <c r="P746" i="1" s="1"/>
  <c r="Q745" i="1"/>
  <c r="O745" i="1"/>
  <c r="P745" i="1" s="1"/>
  <c r="Q744" i="1"/>
  <c r="O744" i="1"/>
  <c r="P744" i="1" s="1"/>
  <c r="Q743" i="1"/>
  <c r="O743" i="1"/>
  <c r="P743" i="1" s="1"/>
  <c r="Q742" i="1"/>
  <c r="O742" i="1"/>
  <c r="P742" i="1" s="1"/>
  <c r="Q741" i="1"/>
  <c r="O741" i="1"/>
  <c r="P741" i="1" s="1"/>
  <c r="Q740" i="1"/>
  <c r="O740" i="1"/>
  <c r="P740" i="1" s="1"/>
  <c r="Q739" i="1"/>
  <c r="O739" i="1"/>
  <c r="P739" i="1" s="1"/>
  <c r="Q738" i="1"/>
  <c r="O738" i="1"/>
  <c r="P738" i="1" s="1"/>
  <c r="Q737" i="1"/>
  <c r="O737" i="1"/>
  <c r="P737" i="1" s="1"/>
  <c r="Q736" i="1"/>
  <c r="O736" i="1"/>
  <c r="P736" i="1" s="1"/>
  <c r="Q735" i="1"/>
  <c r="O735" i="1"/>
  <c r="P735" i="1" s="1"/>
  <c r="Q734" i="1"/>
  <c r="O734" i="1"/>
  <c r="P734" i="1" s="1"/>
  <c r="Q733" i="1"/>
  <c r="O733" i="1"/>
  <c r="P733" i="1" s="1"/>
  <c r="Q732" i="1"/>
  <c r="O732" i="1"/>
  <c r="P732" i="1" s="1"/>
  <c r="Q731" i="1"/>
  <c r="O731" i="1"/>
  <c r="P731" i="1" s="1"/>
  <c r="Q730" i="1"/>
  <c r="O730" i="1"/>
  <c r="P730" i="1" s="1"/>
  <c r="Q729" i="1"/>
  <c r="O729" i="1"/>
  <c r="P729" i="1" s="1"/>
  <c r="Q728" i="1"/>
  <c r="O728" i="1"/>
  <c r="P728" i="1" s="1"/>
  <c r="Q727" i="1"/>
  <c r="O727" i="1"/>
  <c r="P727" i="1" s="1"/>
  <c r="Q726" i="1"/>
  <c r="O726" i="1"/>
  <c r="P726" i="1" s="1"/>
  <c r="Q725" i="1"/>
  <c r="O725" i="1"/>
  <c r="P725" i="1" s="1"/>
  <c r="Q724" i="1"/>
  <c r="O724" i="1"/>
  <c r="P724" i="1" s="1"/>
  <c r="Q723" i="1"/>
  <c r="O723" i="1"/>
  <c r="P723" i="1" s="1"/>
  <c r="Q722" i="1"/>
  <c r="O722" i="1"/>
  <c r="P722" i="1" s="1"/>
  <c r="Q721" i="1"/>
  <c r="O721" i="1"/>
  <c r="P721" i="1" s="1"/>
  <c r="Q720" i="1"/>
  <c r="O720" i="1"/>
  <c r="P720" i="1" s="1"/>
  <c r="Q719" i="1"/>
  <c r="O719" i="1"/>
  <c r="P719" i="1" s="1"/>
  <c r="Q718" i="1"/>
  <c r="O718" i="1"/>
  <c r="P718" i="1" s="1"/>
  <c r="Q717" i="1"/>
  <c r="O717" i="1"/>
  <c r="P717" i="1" s="1"/>
  <c r="Q716" i="1"/>
  <c r="O716" i="1"/>
  <c r="P716" i="1" s="1"/>
  <c r="Q715" i="1"/>
  <c r="O715" i="1"/>
  <c r="P715" i="1" s="1"/>
  <c r="Q714" i="1"/>
  <c r="O714" i="1"/>
  <c r="P714" i="1" s="1"/>
  <c r="Q713" i="1"/>
  <c r="O713" i="1"/>
  <c r="P713" i="1" s="1"/>
  <c r="Q712" i="1"/>
  <c r="O712" i="1"/>
  <c r="N710" i="1"/>
  <c r="M710" i="1"/>
  <c r="L710" i="1"/>
  <c r="K710" i="1"/>
  <c r="J710" i="1"/>
  <c r="I710" i="1"/>
  <c r="H710" i="1"/>
  <c r="O708" i="1"/>
  <c r="P708" i="1" s="1"/>
  <c r="O707" i="1"/>
  <c r="P707" i="1" s="1"/>
  <c r="O706" i="1"/>
  <c r="P706" i="1" s="1"/>
  <c r="O705" i="1"/>
  <c r="P705" i="1" s="1"/>
  <c r="O704" i="1"/>
  <c r="P704" i="1" s="1"/>
  <c r="O703" i="1"/>
  <c r="P703" i="1" s="1"/>
  <c r="O702" i="1"/>
  <c r="P702" i="1" s="1"/>
  <c r="O700" i="1"/>
  <c r="P700" i="1" s="1"/>
  <c r="O699" i="1"/>
  <c r="L697" i="1"/>
  <c r="K697" i="1"/>
  <c r="J697" i="1"/>
  <c r="I697" i="1"/>
  <c r="H697" i="1"/>
  <c r="O696" i="1"/>
  <c r="P696" i="1" s="1"/>
  <c r="O695" i="1"/>
  <c r="P695" i="1" s="1"/>
  <c r="O694" i="1"/>
  <c r="P694" i="1" s="1"/>
  <c r="O693" i="1"/>
  <c r="P693" i="1" s="1"/>
  <c r="O692" i="1"/>
  <c r="P692" i="1" s="1"/>
  <c r="N691" i="1"/>
  <c r="N690" i="1"/>
  <c r="O689" i="1"/>
  <c r="P689" i="1" s="1"/>
  <c r="N688" i="1"/>
  <c r="O687" i="1"/>
  <c r="P687" i="1" s="1"/>
  <c r="O686" i="1"/>
  <c r="P686" i="1" s="1"/>
  <c r="O685" i="1"/>
  <c r="P685" i="1" s="1"/>
  <c r="O683" i="1"/>
  <c r="P683" i="1" s="1"/>
  <c r="O682" i="1"/>
  <c r="P682" i="1" s="1"/>
  <c r="O681" i="1"/>
  <c r="P681" i="1" s="1"/>
  <c r="N680" i="1"/>
  <c r="O679" i="1"/>
  <c r="P679" i="1" s="1"/>
  <c r="O678" i="1"/>
  <c r="P678" i="1" s="1"/>
  <c r="O677" i="1"/>
  <c r="P677" i="1" s="1"/>
  <c r="O676" i="1"/>
  <c r="P676" i="1" s="1"/>
  <c r="N674" i="1"/>
  <c r="M674" i="1"/>
  <c r="L674" i="1"/>
  <c r="K674" i="1"/>
  <c r="J674" i="1"/>
  <c r="I674" i="1"/>
  <c r="H674" i="1"/>
  <c r="Q673" i="1"/>
  <c r="O673" i="1"/>
  <c r="P673" i="1" s="1"/>
  <c r="Q672" i="1"/>
  <c r="O672" i="1"/>
  <c r="P672" i="1" s="1"/>
  <c r="Q671" i="1"/>
  <c r="O671" i="1"/>
  <c r="P671" i="1" s="1"/>
  <c r="Q670" i="1"/>
  <c r="O670" i="1"/>
  <c r="P670" i="1" s="1"/>
  <c r="Q669" i="1"/>
  <c r="O669" i="1"/>
  <c r="P669" i="1" s="1"/>
  <c r="Q668" i="1"/>
  <c r="O668" i="1"/>
  <c r="P668" i="1" s="1"/>
  <c r="Q667" i="1"/>
  <c r="O667" i="1"/>
  <c r="P667" i="1" s="1"/>
  <c r="Q666" i="1"/>
  <c r="O666" i="1"/>
  <c r="P666" i="1" s="1"/>
  <c r="Q665" i="1"/>
  <c r="O665" i="1"/>
  <c r="P665" i="1" s="1"/>
  <c r="Q664" i="1"/>
  <c r="O664" i="1"/>
  <c r="P664" i="1" s="1"/>
  <c r="Q663" i="1"/>
  <c r="O663" i="1"/>
  <c r="M661" i="1"/>
  <c r="L661" i="1"/>
  <c r="K661" i="1"/>
  <c r="J661" i="1"/>
  <c r="I661" i="1"/>
  <c r="H661" i="1"/>
  <c r="Q660" i="1"/>
  <c r="N660" i="1"/>
  <c r="Q659" i="1"/>
  <c r="N659" i="1"/>
  <c r="Q658" i="1"/>
  <c r="N658" i="1"/>
  <c r="Q657" i="1"/>
  <c r="N657" i="1"/>
  <c r="Q656" i="1"/>
  <c r="N656" i="1"/>
  <c r="Q655" i="1"/>
  <c r="N655" i="1"/>
  <c r="Q654" i="1"/>
  <c r="N654" i="1"/>
  <c r="Q653" i="1"/>
  <c r="N653" i="1"/>
  <c r="Q652" i="1"/>
  <c r="N652" i="1"/>
  <c r="Q651" i="1"/>
  <c r="N651" i="1"/>
  <c r="Q650" i="1"/>
  <c r="N650" i="1"/>
  <c r="Q649" i="1"/>
  <c r="N649" i="1"/>
  <c r="Q648" i="1"/>
  <c r="N648" i="1"/>
  <c r="Q647" i="1"/>
  <c r="N647" i="1"/>
  <c r="M645" i="1"/>
  <c r="L645" i="1"/>
  <c r="K645" i="1"/>
  <c r="J645" i="1"/>
  <c r="I645" i="1"/>
  <c r="H645" i="1"/>
  <c r="Q644" i="1"/>
  <c r="O644" i="1"/>
  <c r="P644" i="1" s="1"/>
  <c r="Q643" i="1"/>
  <c r="O643" i="1"/>
  <c r="P643" i="1" s="1"/>
  <c r="Q642" i="1"/>
  <c r="O642" i="1"/>
  <c r="P642" i="1" s="1"/>
  <c r="Q641" i="1"/>
  <c r="N641" i="1"/>
  <c r="Q640" i="1"/>
  <c r="N640" i="1"/>
  <c r="Q639" i="1"/>
  <c r="N639" i="1"/>
  <c r="Q638" i="1"/>
  <c r="N638" i="1"/>
  <c r="Q637" i="1"/>
  <c r="N637" i="1"/>
  <c r="Q636" i="1"/>
  <c r="N636" i="1"/>
  <c r="Q635" i="1"/>
  <c r="N635" i="1"/>
  <c r="Q634" i="1"/>
  <c r="O634" i="1"/>
  <c r="P634" i="1" s="1"/>
  <c r="Q633" i="1"/>
  <c r="O633" i="1"/>
  <c r="P633" i="1" s="1"/>
  <c r="Q632" i="1"/>
  <c r="O632" i="1"/>
  <c r="P632" i="1" s="1"/>
  <c r="Q631" i="1"/>
  <c r="Q630" i="1"/>
  <c r="N630" i="1"/>
  <c r="Q629" i="1"/>
  <c r="N629" i="1"/>
  <c r="Q628" i="1"/>
  <c r="N628" i="1"/>
  <c r="N626" i="1"/>
  <c r="M626" i="1"/>
  <c r="L626" i="1"/>
  <c r="Q626" i="1" s="1"/>
  <c r="Q625" i="1"/>
  <c r="O625" i="1"/>
  <c r="P625" i="1" s="1"/>
  <c r="Q624" i="1"/>
  <c r="O624" i="1"/>
  <c r="N622" i="1"/>
  <c r="M622" i="1"/>
  <c r="L622" i="1"/>
  <c r="K622" i="1"/>
  <c r="J622" i="1"/>
  <c r="I622" i="1"/>
  <c r="H622" i="1"/>
  <c r="Q621" i="1"/>
  <c r="O621" i="1"/>
  <c r="P621" i="1" s="1"/>
  <c r="Q620" i="1"/>
  <c r="O620" i="1"/>
  <c r="P620" i="1" s="1"/>
  <c r="Q619" i="1"/>
  <c r="O619" i="1"/>
  <c r="P619" i="1" s="1"/>
  <c r="Q618" i="1"/>
  <c r="O618" i="1"/>
  <c r="P618" i="1" s="1"/>
  <c r="Q617" i="1"/>
  <c r="O617" i="1"/>
  <c r="P617" i="1" s="1"/>
  <c r="Q616" i="1"/>
  <c r="O616" i="1"/>
  <c r="P616" i="1" s="1"/>
  <c r="Q615" i="1"/>
  <c r="O615" i="1"/>
  <c r="P615" i="1" s="1"/>
  <c r="Q614" i="1"/>
  <c r="O614" i="1"/>
  <c r="P614" i="1" s="1"/>
  <c r="Q613" i="1"/>
  <c r="O613" i="1"/>
  <c r="P613" i="1" s="1"/>
  <c r="Q612" i="1"/>
  <c r="O612" i="1"/>
  <c r="P612" i="1" s="1"/>
  <c r="Q611" i="1"/>
  <c r="O611" i="1"/>
  <c r="P611" i="1" s="1"/>
  <c r="M609" i="1"/>
  <c r="L609" i="1"/>
  <c r="K609" i="1"/>
  <c r="J609" i="1"/>
  <c r="I609" i="1"/>
  <c r="H609" i="1"/>
  <c r="Q608" i="1"/>
  <c r="N608" i="1"/>
  <c r="Q607" i="1"/>
  <c r="N607" i="1"/>
  <c r="Q606" i="1"/>
  <c r="N606" i="1"/>
  <c r="Q605" i="1"/>
  <c r="N605" i="1"/>
  <c r="O606" i="1" l="1"/>
  <c r="P606" i="1"/>
  <c r="O607" i="1"/>
  <c r="P607" i="1"/>
  <c r="O608" i="1"/>
  <c r="P608" i="1"/>
  <c r="P630" i="1"/>
  <c r="O691" i="1"/>
  <c r="P691" i="1" s="1"/>
  <c r="O789" i="1"/>
  <c r="P789" i="1" s="1"/>
  <c r="O635" i="1"/>
  <c r="P635" i="1" s="1"/>
  <c r="O636" i="1"/>
  <c r="P636" i="1" s="1"/>
  <c r="O637" i="1"/>
  <c r="P637" i="1" s="1"/>
  <c r="O638" i="1"/>
  <c r="P638" i="1" s="1"/>
  <c r="O639" i="1"/>
  <c r="P639" i="1" s="1"/>
  <c r="O640" i="1"/>
  <c r="P640" i="1" s="1"/>
  <c r="O641" i="1"/>
  <c r="P641" i="1" s="1"/>
  <c r="P648" i="1"/>
  <c r="P650" i="1"/>
  <c r="P652" i="1"/>
  <c r="P654" i="1"/>
  <c r="P656" i="1"/>
  <c r="P658" i="1"/>
  <c r="P660" i="1"/>
  <c r="O688" i="1"/>
  <c r="P688" i="1"/>
  <c r="P783" i="1"/>
  <c r="P785" i="1"/>
  <c r="P787" i="1"/>
  <c r="P794" i="1"/>
  <c r="Q1071" i="1"/>
  <c r="Q609" i="1"/>
  <c r="Q622" i="1"/>
  <c r="Q1017" i="1"/>
  <c r="O927" i="1"/>
  <c r="O992" i="1" s="1"/>
  <c r="N992" i="1"/>
  <c r="O913" i="1"/>
  <c r="O626" i="1"/>
  <c r="O1056" i="1"/>
  <c r="O816" i="1"/>
  <c r="N661" i="1"/>
  <c r="O780" i="1"/>
  <c r="O809" i="1"/>
  <c r="O1221" i="1"/>
  <c r="O999" i="1"/>
  <c r="N1071" i="1"/>
  <c r="N609" i="1"/>
  <c r="O674" i="1"/>
  <c r="P1387" i="1"/>
  <c r="Q645" i="1"/>
  <c r="P1451" i="1"/>
  <c r="P1202" i="1"/>
  <c r="P1421" i="1"/>
  <c r="Q1214" i="1"/>
  <c r="P1406" i="1"/>
  <c r="P1435" i="1"/>
  <c r="Q1471" i="1"/>
  <c r="I1011" i="1"/>
  <c r="Q1191" i="1"/>
  <c r="P1193" i="1"/>
  <c r="Q1233" i="1"/>
  <c r="P1316" i="1"/>
  <c r="O1384" i="1"/>
  <c r="P1396" i="1"/>
  <c r="Q1397" i="1"/>
  <c r="P1413" i="1"/>
  <c r="P1429" i="1"/>
  <c r="P1443" i="1"/>
  <c r="Q1462" i="1"/>
  <c r="O1471" i="1"/>
  <c r="P1465" i="1"/>
  <c r="P1467" i="1"/>
  <c r="P1469" i="1"/>
  <c r="I603" i="1"/>
  <c r="K603" i="1"/>
  <c r="M603" i="1"/>
  <c r="Q661" i="1"/>
  <c r="P1314" i="1"/>
  <c r="O823" i="1"/>
  <c r="Q913" i="1"/>
  <c r="P1001" i="1"/>
  <c r="P1004" i="1"/>
  <c r="P1006" i="1"/>
  <c r="M1011" i="1"/>
  <c r="Q1300" i="1"/>
  <c r="N796" i="1"/>
  <c r="Q1028" i="1"/>
  <c r="Q1115" i="1"/>
  <c r="P1191" i="1"/>
  <c r="P1198" i="1"/>
  <c r="P1206" i="1"/>
  <c r="Q1207" i="1"/>
  <c r="Q1221" i="1"/>
  <c r="P1392" i="1"/>
  <c r="P1401" i="1"/>
  <c r="P1410" i="1"/>
  <c r="P1417" i="1"/>
  <c r="P1425" i="1"/>
  <c r="P1433" i="1"/>
  <c r="P1439" i="1"/>
  <c r="P1447" i="1"/>
  <c r="N645" i="1"/>
  <c r="Q674" i="1"/>
  <c r="N697" i="1"/>
  <c r="O710" i="1"/>
  <c r="O774" i="1"/>
  <c r="K1011" i="1"/>
  <c r="Q1084" i="1"/>
  <c r="Q1185" i="1"/>
  <c r="P1300" i="1"/>
  <c r="O605" i="1"/>
  <c r="O609" i="1" s="1"/>
  <c r="O622" i="1"/>
  <c r="H603" i="1"/>
  <c r="J603" i="1"/>
  <c r="O680" i="1"/>
  <c r="P680" i="1" s="1"/>
  <c r="Q697" i="1"/>
  <c r="P699" i="1"/>
  <c r="P710" i="1" s="1"/>
  <c r="Q774" i="1"/>
  <c r="Q780" i="1"/>
  <c r="Q796" i="1"/>
  <c r="O801" i="1"/>
  <c r="Q801" i="1"/>
  <c r="Q809" i="1"/>
  <c r="Q816" i="1"/>
  <c r="P818" i="1"/>
  <c r="P822" i="1"/>
  <c r="Q823" i="1"/>
  <c r="N823" i="1"/>
  <c r="Q887" i="1"/>
  <c r="N898" i="1"/>
  <c r="O898" i="1"/>
  <c r="P929" i="1"/>
  <c r="P931" i="1"/>
  <c r="P934" i="1"/>
  <c r="P964" i="1"/>
  <c r="P966" i="1"/>
  <c r="P968" i="1"/>
  <c r="P970" i="1"/>
  <c r="P972" i="1"/>
  <c r="P976" i="1"/>
  <c r="P978" i="1"/>
  <c r="P980" i="1"/>
  <c r="P982" i="1"/>
  <c r="P984" i="1"/>
  <c r="P986" i="1"/>
  <c r="P988" i="1"/>
  <c r="P990" i="1"/>
  <c r="Q992" i="1"/>
  <c r="P994" i="1"/>
  <c r="P999" i="1" s="1"/>
  <c r="O1009" i="1"/>
  <c r="O1014" i="1"/>
  <c r="O1017" i="1" s="1"/>
  <c r="P892" i="1"/>
  <c r="P896" i="1"/>
  <c r="P928" i="1"/>
  <c r="P930" i="1"/>
  <c r="P933" i="1"/>
  <c r="P935" i="1"/>
  <c r="P963" i="1"/>
  <c r="P965" i="1"/>
  <c r="P967" i="1"/>
  <c r="P969" i="1"/>
  <c r="P971" i="1"/>
  <c r="P975" i="1"/>
  <c r="P977" i="1"/>
  <c r="P979" i="1"/>
  <c r="P981" i="1"/>
  <c r="P983" i="1"/>
  <c r="P985" i="1"/>
  <c r="P987" i="1"/>
  <c r="P989" i="1"/>
  <c r="N1009" i="1"/>
  <c r="O1028" i="1"/>
  <c r="P1019" i="1"/>
  <c r="P1028" i="1" s="1"/>
  <c r="P1002" i="1"/>
  <c r="P1005" i="1"/>
  <c r="Q1009" i="1"/>
  <c r="N1017" i="1"/>
  <c r="P1015" i="1"/>
  <c r="O1034" i="1"/>
  <c r="Q1034" i="1"/>
  <c r="O1105" i="1"/>
  <c r="P1088" i="1"/>
  <c r="P1092" i="1"/>
  <c r="P1196" i="1"/>
  <c r="P1200" i="1"/>
  <c r="P1204" i="1"/>
  <c r="P1216" i="1"/>
  <c r="Q1228" i="1"/>
  <c r="N1233" i="1"/>
  <c r="O1233" i="1"/>
  <c r="O1300" i="1"/>
  <c r="P1304" i="1"/>
  <c r="P1306" i="1"/>
  <c r="P1308" i="1"/>
  <c r="P1310" i="1"/>
  <c r="Q1384" i="1"/>
  <c r="Q1455" i="1"/>
  <c r="N1471" i="1"/>
  <c r="H1011" i="1"/>
  <c r="J1011" i="1"/>
  <c r="Q1056" i="1"/>
  <c r="O1065" i="1"/>
  <c r="P1065" i="1" s="1"/>
  <c r="O1067" i="1"/>
  <c r="P1067" i="1" s="1"/>
  <c r="O1069" i="1"/>
  <c r="P1069" i="1" s="1"/>
  <c r="P1090" i="1"/>
  <c r="P1096" i="1"/>
  <c r="P1101" i="1"/>
  <c r="Q1105" i="1"/>
  <c r="P1115" i="1"/>
  <c r="P1214" i="1"/>
  <c r="P1221" i="1"/>
  <c r="P1231" i="1"/>
  <c r="P1320" i="1"/>
  <c r="Q1322" i="1"/>
  <c r="P1324" i="1"/>
  <c r="P1384" i="1" s="1"/>
  <c r="P1390" i="1"/>
  <c r="P1394" i="1"/>
  <c r="P1399" i="1"/>
  <c r="P1403" i="1"/>
  <c r="P1408" i="1"/>
  <c r="P1412" i="1"/>
  <c r="P1415" i="1"/>
  <c r="P1419" i="1"/>
  <c r="P1423" i="1"/>
  <c r="P1427" i="1"/>
  <c r="P1431" i="1"/>
  <c r="P1434" i="1"/>
  <c r="P1437" i="1"/>
  <c r="P1445" i="1"/>
  <c r="P1449" i="1"/>
  <c r="P622" i="1"/>
  <c r="P887" i="1"/>
  <c r="O887" i="1"/>
  <c r="N924" i="1"/>
  <c r="O915" i="1"/>
  <c r="L603" i="1"/>
  <c r="P624" i="1"/>
  <c r="P626" i="1" s="1"/>
  <c r="O628" i="1"/>
  <c r="P628" i="1" s="1"/>
  <c r="O629" i="1"/>
  <c r="P629" i="1" s="1"/>
  <c r="O630" i="1"/>
  <c r="O647" i="1"/>
  <c r="P647" i="1" s="1"/>
  <c r="O648" i="1"/>
  <c r="O649" i="1"/>
  <c r="P649" i="1" s="1"/>
  <c r="O650" i="1"/>
  <c r="O651" i="1"/>
  <c r="P651" i="1" s="1"/>
  <c r="O652" i="1"/>
  <c r="O653" i="1"/>
  <c r="P653" i="1" s="1"/>
  <c r="O654" i="1"/>
  <c r="O655" i="1"/>
  <c r="P655" i="1" s="1"/>
  <c r="O656" i="1"/>
  <c r="O657" i="1"/>
  <c r="P657" i="1" s="1"/>
  <c r="O658" i="1"/>
  <c r="O659" i="1"/>
  <c r="P659" i="1" s="1"/>
  <c r="O660" i="1"/>
  <c r="P663" i="1"/>
  <c r="P674" i="1" s="1"/>
  <c r="O690" i="1"/>
  <c r="P690" i="1" s="1"/>
  <c r="P712" i="1"/>
  <c r="P774" i="1" s="1"/>
  <c r="P776" i="1"/>
  <c r="P780" i="1" s="1"/>
  <c r="O782" i="1"/>
  <c r="P782" i="1" s="1"/>
  <c r="O783" i="1"/>
  <c r="O784" i="1"/>
  <c r="P784" i="1" s="1"/>
  <c r="O785" i="1"/>
  <c r="O786" i="1"/>
  <c r="P786" i="1" s="1"/>
  <c r="O787" i="1"/>
  <c r="O791" i="1"/>
  <c r="P791" i="1" s="1"/>
  <c r="O794" i="1"/>
  <c r="O795" i="1"/>
  <c r="P795" i="1" s="1"/>
  <c r="P803" i="1"/>
  <c r="P809" i="1" s="1"/>
  <c r="P811" i="1"/>
  <c r="P816" i="1" s="1"/>
  <c r="P890" i="1"/>
  <c r="P893" i="1"/>
  <c r="P895" i="1"/>
  <c r="P897" i="1"/>
  <c r="P902" i="1"/>
  <c r="P913" i="1" s="1"/>
  <c r="P889" i="1"/>
  <c r="O916" i="1"/>
  <c r="P916" i="1" s="1"/>
  <c r="O917" i="1"/>
  <c r="P917" i="1" s="1"/>
  <c r="O918" i="1"/>
  <c r="P918" i="1" s="1"/>
  <c r="P920" i="1"/>
  <c r="P921" i="1"/>
  <c r="P922" i="1"/>
  <c r="P923" i="1"/>
  <c r="P937" i="1"/>
  <c r="P938" i="1"/>
  <c r="P940" i="1"/>
  <c r="P943" i="1"/>
  <c r="P944" i="1"/>
  <c r="P945" i="1"/>
  <c r="P946" i="1"/>
  <c r="P947" i="1"/>
  <c r="P948" i="1"/>
  <c r="P950" i="1"/>
  <c r="P951" i="1"/>
  <c r="P952" i="1"/>
  <c r="P953" i="1"/>
  <c r="P954" i="1"/>
  <c r="P956" i="1"/>
  <c r="P957" i="1"/>
  <c r="P958" i="1"/>
  <c r="P959" i="1"/>
  <c r="P1008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N1056" i="1"/>
  <c r="P1059" i="1"/>
  <c r="P1060" i="1"/>
  <c r="P1061" i="1"/>
  <c r="P1062" i="1"/>
  <c r="O1084" i="1"/>
  <c r="N1105" i="1"/>
  <c r="O1115" i="1"/>
  <c r="N1207" i="1"/>
  <c r="O1214" i="1"/>
  <c r="O1228" i="1"/>
  <c r="O1319" i="1"/>
  <c r="P1319" i="1" s="1"/>
  <c r="O1386" i="1"/>
  <c r="P1386" i="1" s="1"/>
  <c r="N1397" i="1"/>
  <c r="O1391" i="1"/>
  <c r="P1391" i="1" s="1"/>
  <c r="O1395" i="1"/>
  <c r="P1395" i="1" s="1"/>
  <c r="L1011" i="1"/>
  <c r="P1013" i="1"/>
  <c r="P1030" i="1"/>
  <c r="P1034" i="1" s="1"/>
  <c r="O1058" i="1"/>
  <c r="O1063" i="1"/>
  <c r="P1063" i="1" s="1"/>
  <c r="P1064" i="1"/>
  <c r="P1066" i="1"/>
  <c r="P1068" i="1"/>
  <c r="P1070" i="1"/>
  <c r="P1084" i="1"/>
  <c r="P1089" i="1"/>
  <c r="P1091" i="1"/>
  <c r="P1095" i="1"/>
  <c r="P1097" i="1"/>
  <c r="P1100" i="1"/>
  <c r="O1185" i="1"/>
  <c r="P1185" i="1" s="1"/>
  <c r="O1191" i="1"/>
  <c r="O1207" i="1"/>
  <c r="P1194" i="1"/>
  <c r="P1197" i="1"/>
  <c r="P1199" i="1"/>
  <c r="P1201" i="1"/>
  <c r="P1203" i="1"/>
  <c r="P1205" i="1"/>
  <c r="P1228" i="1"/>
  <c r="P1230" i="1"/>
  <c r="P1232" i="1"/>
  <c r="N1322" i="1"/>
  <c r="O1302" i="1"/>
  <c r="P1303" i="1"/>
  <c r="P1305" i="1"/>
  <c r="P1307" i="1"/>
  <c r="P1309" i="1"/>
  <c r="P1311" i="1"/>
  <c r="P1313" i="1"/>
  <c r="P1315" i="1"/>
  <c r="P1317" i="1"/>
  <c r="O1318" i="1"/>
  <c r="P1318" i="1" s="1"/>
  <c r="O1321" i="1"/>
  <c r="P1321" i="1" s="1"/>
  <c r="O1388" i="1"/>
  <c r="P1388" i="1" s="1"/>
  <c r="O1402" i="1"/>
  <c r="P1402" i="1" s="1"/>
  <c r="O1407" i="1"/>
  <c r="P1407" i="1" s="1"/>
  <c r="O1411" i="1"/>
  <c r="P1411" i="1" s="1"/>
  <c r="O1414" i="1"/>
  <c r="P1414" i="1" s="1"/>
  <c r="O1418" i="1"/>
  <c r="P1418" i="1" s="1"/>
  <c r="O1422" i="1"/>
  <c r="P1422" i="1" s="1"/>
  <c r="O1426" i="1"/>
  <c r="P1426" i="1" s="1"/>
  <c r="O1430" i="1"/>
  <c r="P1430" i="1" s="1"/>
  <c r="O1436" i="1"/>
  <c r="P1436" i="1" s="1"/>
  <c r="O1440" i="1"/>
  <c r="P1440" i="1" s="1"/>
  <c r="O1444" i="1"/>
  <c r="P1444" i="1" s="1"/>
  <c r="O1448" i="1"/>
  <c r="P1448" i="1" s="1"/>
  <c r="O1452" i="1"/>
  <c r="P1452" i="1" s="1"/>
  <c r="N1455" i="1"/>
  <c r="O1389" i="1"/>
  <c r="P1389" i="1" s="1"/>
  <c r="O1393" i="1"/>
  <c r="P1393" i="1" s="1"/>
  <c r="O1400" i="1"/>
  <c r="P1400" i="1" s="1"/>
  <c r="O1404" i="1"/>
  <c r="P1404" i="1" s="1"/>
  <c r="O1409" i="1"/>
  <c r="P1409" i="1" s="1"/>
  <c r="O1416" i="1"/>
  <c r="P1416" i="1" s="1"/>
  <c r="O1420" i="1"/>
  <c r="P1420" i="1" s="1"/>
  <c r="O1424" i="1"/>
  <c r="P1424" i="1" s="1"/>
  <c r="O1428" i="1"/>
  <c r="P1428" i="1" s="1"/>
  <c r="O1432" i="1"/>
  <c r="P1432" i="1" s="1"/>
  <c r="O1438" i="1"/>
  <c r="P1438" i="1" s="1"/>
  <c r="O1442" i="1"/>
  <c r="P1442" i="1" s="1"/>
  <c r="O1446" i="1"/>
  <c r="P1446" i="1" s="1"/>
  <c r="O1450" i="1"/>
  <c r="P1450" i="1" s="1"/>
  <c r="O1453" i="1"/>
  <c r="P1453" i="1" s="1"/>
  <c r="P1457" i="1"/>
  <c r="P1462" i="1" s="1"/>
  <c r="O1462" i="1"/>
  <c r="P1466" i="1"/>
  <c r="P1468" i="1"/>
  <c r="P1470" i="1"/>
  <c r="P1464" i="1"/>
  <c r="Q603" i="1" l="1"/>
  <c r="Q1011" i="1"/>
  <c r="P927" i="1"/>
  <c r="P992" i="1" s="1"/>
  <c r="N603" i="1"/>
  <c r="P1009" i="1"/>
  <c r="P605" i="1"/>
  <c r="P609" i="1" s="1"/>
  <c r="P1233" i="1"/>
  <c r="P898" i="1"/>
  <c r="P1014" i="1"/>
  <c r="P1017" i="1" s="1"/>
  <c r="P1471" i="1"/>
  <c r="N1011" i="1"/>
  <c r="P823" i="1"/>
  <c r="P1207" i="1"/>
  <c r="P1105" i="1"/>
  <c r="O1397" i="1"/>
  <c r="P697" i="1"/>
  <c r="P1455" i="1"/>
  <c r="O1322" i="1"/>
  <c r="P1302" i="1"/>
  <c r="P1322" i="1" s="1"/>
  <c r="P1397" i="1"/>
  <c r="P1056" i="1"/>
  <c r="P661" i="1"/>
  <c r="O661" i="1"/>
  <c r="O697" i="1"/>
  <c r="O1455" i="1"/>
  <c r="O1071" i="1"/>
  <c r="P1058" i="1"/>
  <c r="P1071" i="1" s="1"/>
  <c r="P796" i="1"/>
  <c r="P645" i="1"/>
  <c r="O796" i="1"/>
  <c r="O645" i="1"/>
  <c r="O924" i="1"/>
  <c r="P915" i="1"/>
  <c r="P924" i="1" s="1"/>
  <c r="P603" i="1" l="1"/>
  <c r="P1011" i="1"/>
  <c r="O1011" i="1"/>
  <c r="O603" i="1"/>
  <c r="M601" i="1" l="1"/>
  <c r="L601" i="1"/>
  <c r="K601" i="1"/>
  <c r="J601" i="1"/>
  <c r="I601" i="1"/>
  <c r="O600" i="1"/>
  <c r="P600" i="1" s="1"/>
  <c r="O599" i="1"/>
  <c r="N599" i="1"/>
  <c r="O598" i="1"/>
  <c r="N598" i="1"/>
  <c r="P597" i="1"/>
  <c r="P596" i="1"/>
  <c r="P595" i="1"/>
  <c r="Q601" i="1" l="1"/>
  <c r="N601" i="1"/>
  <c r="P599" i="1"/>
  <c r="P598" i="1"/>
  <c r="O601" i="1"/>
  <c r="P601" i="1" l="1"/>
  <c r="N578" i="1"/>
  <c r="N573" i="1"/>
  <c r="N572" i="1"/>
  <c r="N571" i="1"/>
  <c r="N570" i="1"/>
  <c r="N566" i="1"/>
  <c r="N564" i="1"/>
  <c r="N560" i="1"/>
  <c r="N555" i="1"/>
  <c r="O551" i="1"/>
  <c r="P551" i="1" s="1"/>
  <c r="N548" i="1"/>
  <c r="N547" i="1"/>
  <c r="N544" i="1"/>
  <c r="N542" i="1"/>
  <c r="O542" i="1" s="1"/>
  <c r="O537" i="1"/>
  <c r="P537" i="1" s="1"/>
  <c r="N536" i="1"/>
  <c r="O536" i="1" s="1"/>
  <c r="N535" i="1"/>
  <c r="O535" i="1" s="1"/>
  <c r="O534" i="1"/>
  <c r="P534" i="1" s="1"/>
  <c r="N533" i="1"/>
  <c r="N531" i="1"/>
  <c r="N530" i="1"/>
  <c r="O530" i="1" s="1"/>
  <c r="P529" i="1"/>
  <c r="P528" i="1"/>
  <c r="P527" i="1"/>
  <c r="P526" i="1"/>
  <c r="N525" i="1"/>
  <c r="O525" i="1" s="1"/>
  <c r="P516" i="1"/>
  <c r="P515" i="1"/>
  <c r="N514" i="1"/>
  <c r="P513" i="1"/>
  <c r="P512" i="1"/>
  <c r="P511" i="1"/>
  <c r="P510" i="1"/>
  <c r="N581" i="1" l="1"/>
  <c r="O533" i="1"/>
  <c r="P533" i="1" s="1"/>
  <c r="O544" i="1"/>
  <c r="P544" i="1" s="1"/>
  <c r="O548" i="1"/>
  <c r="P548" i="1" s="1"/>
  <c r="O560" i="1"/>
  <c r="P560" i="1" s="1"/>
  <c r="O566" i="1"/>
  <c r="P566" i="1" s="1"/>
  <c r="O571" i="1"/>
  <c r="P571" i="1" s="1"/>
  <c r="O531" i="1"/>
  <c r="P531" i="1" s="1"/>
  <c r="O547" i="1"/>
  <c r="P547" i="1" s="1"/>
  <c r="P556" i="1"/>
  <c r="O564" i="1"/>
  <c r="P564" i="1" s="1"/>
  <c r="O570" i="1"/>
  <c r="P570" i="1" s="1"/>
  <c r="O578" i="1"/>
  <c r="P578" i="1" s="1"/>
  <c r="O514" i="1"/>
  <c r="P519" i="1"/>
  <c r="P522" i="1"/>
  <c r="P536" i="1"/>
  <c r="O555" i="1"/>
  <c r="P555" i="1" s="1"/>
  <c r="O572" i="1"/>
  <c r="P572" i="1" s="1"/>
  <c r="O573" i="1"/>
  <c r="P573" i="1" s="1"/>
  <c r="P518" i="1"/>
  <c r="P520" i="1"/>
  <c r="P525" i="1"/>
  <c r="P530" i="1"/>
  <c r="P535" i="1"/>
  <c r="P542" i="1"/>
  <c r="P514" i="1" l="1"/>
  <c r="P581" i="1" s="1"/>
  <c r="O581" i="1"/>
  <c r="Q469" i="1"/>
  <c r="P469" i="1"/>
  <c r="Q468" i="1"/>
  <c r="P468" i="1"/>
  <c r="Q467" i="1"/>
  <c r="P467" i="1"/>
  <c r="Q466" i="1"/>
  <c r="P466" i="1"/>
  <c r="Q465" i="1"/>
  <c r="P465" i="1"/>
  <c r="Q464" i="1"/>
  <c r="P464" i="1"/>
  <c r="Q463" i="1"/>
  <c r="P463" i="1"/>
  <c r="P462" i="1"/>
  <c r="P461" i="1" l="1"/>
  <c r="P496" i="1" s="1"/>
  <c r="O496" i="1"/>
  <c r="M432" i="1" l="1"/>
  <c r="L432" i="1"/>
  <c r="K432" i="1"/>
  <c r="J432" i="1"/>
  <c r="I432" i="1"/>
  <c r="O431" i="1"/>
  <c r="P431" i="1" s="1"/>
  <c r="O430" i="1"/>
  <c r="P430" i="1" s="1"/>
  <c r="O429" i="1"/>
  <c r="P429" i="1" s="1"/>
  <c r="O428" i="1"/>
  <c r="P428" i="1" s="1"/>
  <c r="O427" i="1"/>
  <c r="P427" i="1" s="1"/>
  <c r="O426" i="1"/>
  <c r="P426" i="1" s="1"/>
  <c r="O425" i="1"/>
  <c r="P425" i="1" s="1"/>
  <c r="O424" i="1"/>
  <c r="P424" i="1" s="1"/>
  <c r="O423" i="1"/>
  <c r="P423" i="1" s="1"/>
  <c r="O422" i="1"/>
  <c r="P422" i="1" s="1"/>
  <c r="O421" i="1"/>
  <c r="P421" i="1" s="1"/>
  <c r="O420" i="1"/>
  <c r="P420" i="1" s="1"/>
  <c r="O419" i="1"/>
  <c r="P419" i="1" s="1"/>
  <c r="O418" i="1"/>
  <c r="P418" i="1" s="1"/>
  <c r="O417" i="1"/>
  <c r="P417" i="1" s="1"/>
  <c r="O416" i="1"/>
  <c r="P416" i="1" s="1"/>
  <c r="O415" i="1"/>
  <c r="P415" i="1" s="1"/>
  <c r="O414" i="1"/>
  <c r="P414" i="1" s="1"/>
  <c r="O413" i="1"/>
  <c r="P413" i="1" s="1"/>
  <c r="O412" i="1"/>
  <c r="P412" i="1" s="1"/>
  <c r="O411" i="1"/>
  <c r="P411" i="1" s="1"/>
  <c r="O410" i="1"/>
  <c r="P410" i="1" s="1"/>
  <c r="O409" i="1"/>
  <c r="P409" i="1" s="1"/>
  <c r="O408" i="1"/>
  <c r="P408" i="1" s="1"/>
  <c r="O407" i="1"/>
  <c r="P407" i="1" s="1"/>
  <c r="O406" i="1"/>
  <c r="N406" i="1"/>
  <c r="N432" i="1" s="1"/>
  <c r="O405" i="1"/>
  <c r="P405" i="1" s="1"/>
  <c r="O404" i="1"/>
  <c r="P404" i="1" s="1"/>
  <c r="O403" i="1"/>
  <c r="P403" i="1" s="1"/>
  <c r="O402" i="1"/>
  <c r="P402" i="1" s="1"/>
  <c r="O401" i="1"/>
  <c r="P401" i="1" s="1"/>
  <c r="O400" i="1"/>
  <c r="P400" i="1" s="1"/>
  <c r="O399" i="1"/>
  <c r="P399" i="1" s="1"/>
  <c r="O398" i="1"/>
  <c r="P398" i="1" s="1"/>
  <c r="O397" i="1"/>
  <c r="P397" i="1" s="1"/>
  <c r="O396" i="1"/>
  <c r="P396" i="1" s="1"/>
  <c r="O395" i="1"/>
  <c r="P395" i="1" s="1"/>
  <c r="O394" i="1"/>
  <c r="P394" i="1" s="1"/>
  <c r="O393" i="1"/>
  <c r="P393" i="1" s="1"/>
  <c r="O392" i="1"/>
  <c r="P392" i="1" s="1"/>
  <c r="O391" i="1"/>
  <c r="P391" i="1" s="1"/>
  <c r="O390" i="1"/>
  <c r="P390" i="1" s="1"/>
  <c r="O389" i="1"/>
  <c r="P389" i="1" s="1"/>
  <c r="O388" i="1"/>
  <c r="P388" i="1" s="1"/>
  <c r="O387" i="1"/>
  <c r="P387" i="1" s="1"/>
  <c r="O386" i="1"/>
  <c r="P386" i="1" s="1"/>
  <c r="O385" i="1"/>
  <c r="P385" i="1" s="1"/>
  <c r="O384" i="1"/>
  <c r="P384" i="1" s="1"/>
  <c r="O383" i="1"/>
  <c r="P383" i="1" s="1"/>
  <c r="O382" i="1"/>
  <c r="P382" i="1" s="1"/>
  <c r="O381" i="1"/>
  <c r="P381" i="1" s="1"/>
  <c r="O380" i="1"/>
  <c r="P380" i="1" s="1"/>
  <c r="O379" i="1"/>
  <c r="P379" i="1" s="1"/>
  <c r="O378" i="1"/>
  <c r="P378" i="1" s="1"/>
  <c r="O377" i="1"/>
  <c r="P377" i="1" s="1"/>
  <c r="O376" i="1"/>
  <c r="P376" i="1" s="1"/>
  <c r="O375" i="1"/>
  <c r="P375" i="1" s="1"/>
  <c r="O374" i="1"/>
  <c r="P374" i="1" s="1"/>
  <c r="O373" i="1"/>
  <c r="P373" i="1" s="1"/>
  <c r="O372" i="1"/>
  <c r="P372" i="1" s="1"/>
  <c r="O371" i="1"/>
  <c r="P371" i="1" s="1"/>
  <c r="O370" i="1"/>
  <c r="P370" i="1" s="1"/>
  <c r="O369" i="1"/>
  <c r="P369" i="1" s="1"/>
  <c r="O368" i="1"/>
  <c r="P368" i="1" s="1"/>
  <c r="O367" i="1"/>
  <c r="P367" i="1" s="1"/>
  <c r="O366" i="1"/>
  <c r="P366" i="1" s="1"/>
  <c r="O365" i="1"/>
  <c r="P365" i="1" s="1"/>
  <c r="O364" i="1"/>
  <c r="P364" i="1" s="1"/>
  <c r="O363" i="1"/>
  <c r="P363" i="1" s="1"/>
  <c r="Q432" i="1" l="1"/>
  <c r="O432" i="1"/>
  <c r="P406" i="1"/>
  <c r="P432" i="1" s="1"/>
  <c r="P356" i="1" l="1"/>
  <c r="N361" i="1" l="1"/>
  <c r="O361" i="1"/>
  <c r="P353" i="1"/>
  <c r="P355" i="1"/>
  <c r="P358" i="1"/>
  <c r="P354" i="1"/>
  <c r="P361" i="1" l="1"/>
  <c r="M348" i="1"/>
  <c r="K348" i="1"/>
  <c r="J348" i="1"/>
  <c r="I348" i="1"/>
  <c r="Q348" i="1" s="1"/>
  <c r="Q347" i="1"/>
  <c r="O347" i="1"/>
  <c r="P347" i="1" s="1"/>
  <c r="P346" i="1"/>
  <c r="N345" i="1"/>
  <c r="O345" i="1" s="1"/>
  <c r="N344" i="1"/>
  <c r="N343" i="1"/>
  <c r="O342" i="1"/>
  <c r="P342" i="1" s="1"/>
  <c r="N348" i="1" l="1"/>
  <c r="O344" i="1"/>
  <c r="P344" i="1" s="1"/>
  <c r="P345" i="1"/>
  <c r="O343" i="1"/>
  <c r="O348" i="1" l="1"/>
  <c r="P343" i="1"/>
  <c r="P348" i="1" s="1"/>
  <c r="N340" i="1"/>
  <c r="M340" i="1"/>
  <c r="L340" i="1"/>
  <c r="K340" i="1"/>
  <c r="J340" i="1"/>
  <c r="I340" i="1"/>
  <c r="P339" i="1"/>
  <c r="P338" i="1"/>
  <c r="P337" i="1"/>
  <c r="P336" i="1"/>
  <c r="P335" i="1"/>
  <c r="P334" i="1"/>
  <c r="P333" i="1"/>
  <c r="P332" i="1"/>
  <c r="P331" i="1"/>
  <c r="O340" i="1"/>
  <c r="P329" i="1"/>
  <c r="Q340" i="1" l="1"/>
  <c r="P330" i="1"/>
  <c r="P340" i="1" s="1"/>
  <c r="P326" i="1"/>
  <c r="Q325" i="1"/>
  <c r="Q324" i="1"/>
  <c r="P324" i="1"/>
  <c r="P323" i="1"/>
  <c r="O322" i="1"/>
  <c r="P322" i="1" s="1"/>
  <c r="Q321" i="1"/>
  <c r="O321" i="1"/>
  <c r="P321" i="1" s="1"/>
  <c r="Q320" i="1"/>
  <c r="O320" i="1"/>
  <c r="P320" i="1" s="1"/>
  <c r="P319" i="1"/>
  <c r="Q318" i="1"/>
  <c r="O318" i="1"/>
  <c r="P318" i="1" s="1"/>
  <c r="Q317" i="1"/>
  <c r="O317" i="1"/>
  <c r="Q316" i="1"/>
  <c r="N316" i="1"/>
  <c r="N327" i="1" l="1"/>
  <c r="P317" i="1"/>
  <c r="P325" i="1"/>
  <c r="O316" i="1"/>
  <c r="O327" i="1" s="1"/>
  <c r="P316" i="1" l="1"/>
  <c r="P327" i="1" s="1"/>
  <c r="M314" i="1" l="1"/>
  <c r="L314" i="1"/>
  <c r="K314" i="1"/>
  <c r="J314" i="1"/>
  <c r="I314" i="1"/>
  <c r="P313" i="1"/>
  <c r="P312" i="1"/>
  <c r="P311" i="1"/>
  <c r="P310" i="1"/>
  <c r="P309" i="1"/>
  <c r="P307" i="1"/>
  <c r="P305" i="1"/>
  <c r="P302" i="1"/>
  <c r="N301" i="1"/>
  <c r="N314" i="1" l="1"/>
  <c r="Q314" i="1"/>
  <c r="P303" i="1"/>
  <c r="P304" i="1"/>
  <c r="O301" i="1"/>
  <c r="P301" i="1" s="1"/>
  <c r="P306" i="1"/>
  <c r="P314" i="1" l="1"/>
  <c r="O314" i="1"/>
  <c r="P298" i="1" l="1"/>
  <c r="O297" i="1"/>
  <c r="P297" i="1" s="1"/>
  <c r="O296" i="1"/>
  <c r="P296" i="1" s="1"/>
  <c r="O295" i="1"/>
  <c r="P295" i="1" s="1"/>
  <c r="P294" i="1"/>
  <c r="O293" i="1"/>
  <c r="P293" i="1" s="1"/>
  <c r="O292" i="1"/>
  <c r="P292" i="1" s="1"/>
  <c r="O291" i="1"/>
  <c r="P291" i="1" s="1"/>
  <c r="O290" i="1"/>
  <c r="P290" i="1" s="1"/>
  <c r="O289" i="1"/>
  <c r="P289" i="1" s="1"/>
  <c r="O288" i="1"/>
  <c r="P288" i="1" s="1"/>
  <c r="O287" i="1"/>
  <c r="P287" i="1" s="1"/>
  <c r="O286" i="1"/>
  <c r="P286" i="1" s="1"/>
  <c r="P285" i="1"/>
  <c r="O284" i="1"/>
  <c r="P284" i="1" s="1"/>
  <c r="O283" i="1"/>
  <c r="P283" i="1" s="1"/>
  <c r="O282" i="1"/>
  <c r="P282" i="1" s="1"/>
  <c r="O281" i="1"/>
  <c r="P281" i="1" s="1"/>
  <c r="P280" i="1"/>
  <c r="N279" i="1"/>
  <c r="N299" i="1" s="1"/>
  <c r="O279" i="1" l="1"/>
  <c r="O299" i="1" s="1"/>
  <c r="P279" i="1" l="1"/>
  <c r="P299" i="1" s="1"/>
  <c r="M277" i="1"/>
  <c r="L277" i="1"/>
  <c r="K277" i="1"/>
  <c r="J277" i="1"/>
  <c r="I277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7" i="1"/>
  <c r="P246" i="1"/>
  <c r="P244" i="1"/>
  <c r="P243" i="1"/>
  <c r="P241" i="1"/>
  <c r="P240" i="1"/>
  <c r="P239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19" i="1"/>
  <c r="P216" i="1"/>
  <c r="P215" i="1"/>
  <c r="P214" i="1"/>
  <c r="P213" i="1"/>
  <c r="P212" i="1"/>
  <c r="P211" i="1"/>
  <c r="P210" i="1"/>
  <c r="P208" i="1"/>
  <c r="P207" i="1"/>
  <c r="P205" i="1"/>
  <c r="P204" i="1"/>
  <c r="P203" i="1"/>
  <c r="P202" i="1"/>
  <c r="P201" i="1"/>
  <c r="P200" i="1"/>
  <c r="P199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4" i="1"/>
  <c r="P173" i="1"/>
  <c r="P170" i="1"/>
  <c r="P169" i="1"/>
  <c r="P168" i="1"/>
  <c r="P167" i="1"/>
  <c r="Q277" i="1" l="1"/>
  <c r="O277" i="1"/>
  <c r="P198" i="1"/>
  <c r="P231" i="1"/>
  <c r="N277" i="1"/>
  <c r="P166" i="1"/>
  <c r="P277" i="1" l="1"/>
  <c r="M164" i="1" l="1"/>
  <c r="L164" i="1"/>
  <c r="K164" i="1"/>
  <c r="J164" i="1"/>
  <c r="I164" i="1"/>
  <c r="N163" i="1"/>
  <c r="O162" i="1"/>
  <c r="P162" i="1" s="1"/>
  <c r="O161" i="1"/>
  <c r="P161" i="1" s="1"/>
  <c r="P160" i="1"/>
  <c r="P159" i="1"/>
  <c r="P158" i="1"/>
  <c r="P157" i="1"/>
  <c r="P156" i="1"/>
  <c r="O155" i="1"/>
  <c r="P155" i="1" s="1"/>
  <c r="O154" i="1"/>
  <c r="P154" i="1" s="1"/>
  <c r="P153" i="1"/>
  <c r="O152" i="1"/>
  <c r="N152" i="1"/>
  <c r="O151" i="1"/>
  <c r="P151" i="1" s="1"/>
  <c r="O150" i="1"/>
  <c r="P150" i="1" s="1"/>
  <c r="O149" i="1"/>
  <c r="P149" i="1" s="1"/>
  <c r="O148" i="1"/>
  <c r="P148" i="1" s="1"/>
  <c r="O147" i="1"/>
  <c r="P147" i="1" s="1"/>
  <c r="P146" i="1"/>
  <c r="O145" i="1"/>
  <c r="P145" i="1" s="1"/>
  <c r="P144" i="1"/>
  <c r="Q164" i="1" l="1"/>
  <c r="N164" i="1"/>
  <c r="O163" i="1"/>
  <c r="P163" i="1" s="1"/>
  <c r="P152" i="1"/>
  <c r="P143" i="1"/>
  <c r="O164" i="1" l="1"/>
  <c r="P164" i="1"/>
  <c r="O140" i="1" l="1"/>
  <c r="P140" i="1" s="1"/>
  <c r="O139" i="1"/>
  <c r="P139" i="1" s="1"/>
  <c r="O138" i="1"/>
  <c r="O137" i="1"/>
  <c r="O136" i="1"/>
  <c r="O135" i="1"/>
  <c r="O134" i="1"/>
  <c r="O133" i="1"/>
  <c r="O132" i="1"/>
  <c r="P131" i="1"/>
  <c r="O130" i="1"/>
  <c r="P127" i="1"/>
  <c r="O126" i="1"/>
  <c r="O125" i="1"/>
  <c r="O124" i="1"/>
  <c r="N123" i="1"/>
  <c r="O123" i="1" s="1"/>
  <c r="O122" i="1"/>
  <c r="O121" i="1"/>
  <c r="N120" i="1"/>
  <c r="O120" i="1" s="1"/>
  <c r="O119" i="1"/>
  <c r="O118" i="1"/>
  <c r="O117" i="1"/>
  <c r="P117" i="1" s="1"/>
  <c r="P116" i="1"/>
  <c r="P115" i="1"/>
  <c r="P113" i="1"/>
  <c r="P112" i="1"/>
  <c r="P109" i="1"/>
  <c r="N107" i="1"/>
  <c r="O107" i="1" s="1"/>
  <c r="P106" i="1"/>
  <c r="P105" i="1"/>
  <c r="P104" i="1"/>
  <c r="N98" i="1"/>
  <c r="P97" i="1"/>
  <c r="O98" i="1" l="1"/>
  <c r="O141" i="1" s="1"/>
  <c r="N141" i="1"/>
  <c r="P101" i="1"/>
  <c r="P121" i="1"/>
  <c r="P123" i="1"/>
  <c r="P103" i="1"/>
  <c r="P118" i="1"/>
  <c r="P122" i="1"/>
  <c r="P102" i="1"/>
  <c r="P107" i="1"/>
  <c r="P119" i="1"/>
  <c r="P120" i="1"/>
  <c r="P124" i="1"/>
  <c r="P125" i="1"/>
  <c r="P126" i="1"/>
  <c r="P130" i="1"/>
  <c r="P132" i="1"/>
  <c r="P133" i="1"/>
  <c r="P134" i="1"/>
  <c r="P135" i="1"/>
  <c r="P136" i="1"/>
  <c r="P137" i="1"/>
  <c r="P138" i="1"/>
  <c r="P98" i="1" l="1"/>
  <c r="P141" i="1" s="1"/>
  <c r="N95" i="1"/>
  <c r="M95" i="1"/>
  <c r="L95" i="1"/>
  <c r="K95" i="1"/>
  <c r="J95" i="1"/>
  <c r="I95" i="1"/>
  <c r="P94" i="1"/>
  <c r="P93" i="1"/>
  <c r="P92" i="1"/>
  <c r="P91" i="1"/>
  <c r="P90" i="1"/>
  <c r="O89" i="1"/>
  <c r="P89" i="1" s="1"/>
  <c r="P88" i="1"/>
  <c r="Q95" i="1" l="1"/>
  <c r="P95" i="1"/>
  <c r="O95" i="1"/>
  <c r="M86" i="1" l="1"/>
  <c r="L86" i="1"/>
  <c r="K86" i="1"/>
  <c r="J86" i="1"/>
  <c r="I86" i="1"/>
  <c r="P80" i="1"/>
  <c r="P75" i="1"/>
  <c r="P72" i="1"/>
  <c r="P67" i="1"/>
  <c r="P66" i="1"/>
  <c r="N86" i="1" l="1"/>
  <c r="Q86" i="1"/>
  <c r="P83" i="1"/>
  <c r="P69" i="1"/>
  <c r="P73" i="1"/>
  <c r="P82" i="1"/>
  <c r="P71" i="1"/>
  <c r="P81" i="1"/>
  <c r="P84" i="1"/>
  <c r="P85" i="1"/>
  <c r="P86" i="1" l="1"/>
  <c r="O86" i="1"/>
  <c r="O41" i="1" l="1"/>
  <c r="P41" i="1" s="1"/>
  <c r="Q40" i="1"/>
  <c r="P40" i="1"/>
  <c r="O43" i="1" l="1"/>
  <c r="P39" i="1"/>
  <c r="P43" i="1" s="1"/>
  <c r="M64" i="1" l="1"/>
  <c r="M10" i="1" s="1"/>
  <c r="M8" i="1" s="1"/>
  <c r="L64" i="1"/>
  <c r="L10" i="1" s="1"/>
  <c r="L8" i="1" s="1"/>
  <c r="K64" i="1"/>
  <c r="K10" i="1" s="1"/>
  <c r="K8" i="1" s="1"/>
  <c r="J64" i="1"/>
  <c r="J10" i="1" s="1"/>
  <c r="J8" i="1" s="1"/>
  <c r="I64" i="1"/>
  <c r="I10" i="1" s="1"/>
  <c r="I8" i="1" s="1"/>
  <c r="H10" i="1"/>
  <c r="H8" i="1" s="1"/>
  <c r="N63" i="1"/>
  <c r="O63" i="1" s="1"/>
  <c r="N62" i="1"/>
  <c r="O62" i="1" s="1"/>
  <c r="N61" i="1"/>
  <c r="O61" i="1" s="1"/>
  <c r="O60" i="1"/>
  <c r="P60" i="1" s="1"/>
  <c r="P59" i="1"/>
  <c r="N58" i="1"/>
  <c r="P57" i="1"/>
  <c r="P55" i="1"/>
  <c r="P54" i="1"/>
  <c r="P53" i="1"/>
  <c r="N52" i="1"/>
  <c r="O52" i="1" s="1"/>
  <c r="O51" i="1"/>
  <c r="P51" i="1" s="1"/>
  <c r="N50" i="1"/>
  <c r="O50" i="1" s="1"/>
  <c r="N49" i="1"/>
  <c r="O49" i="1" s="1"/>
  <c r="Q48" i="1"/>
  <c r="N48" i="1"/>
  <c r="O48" i="1" s="1"/>
  <c r="O47" i="1"/>
  <c r="P47" i="1" s="1"/>
  <c r="N46" i="1"/>
  <c r="O46" i="1" s="1"/>
  <c r="Q45" i="1"/>
  <c r="O45" i="1"/>
  <c r="P45" i="1" s="1"/>
  <c r="Q8" i="1" l="1"/>
  <c r="Q10" i="1"/>
  <c r="Q64" i="1"/>
  <c r="P56" i="1"/>
  <c r="O58" i="1"/>
  <c r="P58" i="1" s="1"/>
  <c r="P46" i="1"/>
  <c r="P49" i="1"/>
  <c r="P50" i="1"/>
  <c r="P52" i="1"/>
  <c r="P48" i="1"/>
  <c r="P61" i="1"/>
  <c r="P62" i="1"/>
  <c r="P63" i="1"/>
  <c r="N64" i="1"/>
  <c r="O64" i="1" l="1"/>
  <c r="P64" i="1"/>
  <c r="Q32" i="1"/>
  <c r="O32" i="1"/>
  <c r="N32" i="1"/>
  <c r="Q31" i="1"/>
  <c r="O31" i="1"/>
  <c r="P31" i="1" s="1"/>
  <c r="Q28" i="1"/>
  <c r="O28" i="1"/>
  <c r="P28" i="1" s="1"/>
  <c r="Q27" i="1"/>
  <c r="O27" i="1"/>
  <c r="P27" i="1" s="1"/>
  <c r="Q26" i="1"/>
  <c r="O26" i="1"/>
  <c r="P26" i="1" s="1"/>
  <c r="N25" i="1"/>
  <c r="Q24" i="1"/>
  <c r="O24" i="1"/>
  <c r="P24" i="1" s="1"/>
  <c r="Q23" i="1"/>
  <c r="O23" i="1"/>
  <c r="Q22" i="1"/>
  <c r="O22" i="1"/>
  <c r="P22" i="1" s="1"/>
  <c r="Q21" i="1"/>
  <c r="O21" i="1"/>
  <c r="P21" i="1" s="1"/>
  <c r="Q20" i="1"/>
  <c r="O20" i="1"/>
  <c r="P20" i="1" s="1"/>
  <c r="Q19" i="1"/>
  <c r="O19" i="1"/>
  <c r="P19" i="1" s="1"/>
  <c r="N37" i="1" l="1"/>
  <c r="P23" i="1"/>
  <c r="Q37" i="1"/>
  <c r="P32" i="1"/>
  <c r="O25" i="1"/>
  <c r="O37" i="1" s="1"/>
  <c r="P25" i="1" l="1"/>
  <c r="P37" i="1" s="1"/>
  <c r="N15" i="1" l="1"/>
  <c r="O15" i="1" s="1"/>
  <c r="N13" i="1"/>
  <c r="N12" i="1"/>
  <c r="N17" i="1" l="1"/>
  <c r="O13" i="1"/>
  <c r="P15" i="1"/>
  <c r="O12" i="1"/>
  <c r="O17" i="1" l="1"/>
  <c r="P13" i="1"/>
  <c r="P12" i="1"/>
  <c r="P17" i="1" l="1"/>
  <c r="P454" i="1"/>
  <c r="O444" i="1"/>
  <c r="P446" i="1" l="1"/>
  <c r="P447" i="1"/>
  <c r="O441" i="1" l="1"/>
  <c r="P444" i="1" l="1"/>
  <c r="P443" i="1"/>
  <c r="N437" i="1"/>
  <c r="N455" i="1" l="1"/>
  <c r="N10" i="1" s="1"/>
  <c r="N8" i="1" s="1"/>
  <c r="O437" i="1"/>
  <c r="P439" i="1"/>
  <c r="O440" i="1"/>
  <c r="P440" i="1" s="1"/>
  <c r="P442" i="1"/>
  <c r="P451" i="1"/>
  <c r="P453" i="1"/>
  <c r="P438" i="1"/>
  <c r="P441" i="1"/>
  <c r="P445" i="1"/>
  <c r="P448" i="1"/>
  <c r="P449" i="1"/>
  <c r="P452" i="1"/>
  <c r="O455" i="1" l="1"/>
  <c r="P437" i="1"/>
  <c r="P455" i="1" s="1"/>
  <c r="O10" i="1" l="1"/>
  <c r="O8" i="1" s="1"/>
  <c r="P10" i="1" l="1"/>
  <c r="P8" i="1" s="1"/>
</calcChain>
</file>

<file path=xl/sharedStrings.xml><?xml version="1.0" encoding="utf-8"?>
<sst xmlns="http://schemas.openxmlformats.org/spreadsheetml/2006/main" count="2862" uniqueCount="1359">
  <si>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</si>
  <si>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</si>
  <si>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</si>
  <si>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</si>
  <si>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</si>
  <si>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</si>
  <si>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</si>
  <si>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</si>
  <si>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</si>
  <si>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</si>
  <si>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</si>
  <si>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</si>
  <si>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</si>
  <si>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</si>
  <si>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</si>
  <si>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</si>
  <si>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</si>
  <si>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</si>
  <si>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</si>
  <si>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</si>
  <si>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</si>
  <si>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</si>
  <si>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</si>
  <si>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</si>
  <si>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</si>
  <si>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</si>
  <si>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Советский район</t>
  </si>
  <si>
    <t>Итогопо Советскому р-ну</t>
  </si>
  <si>
    <t xml:space="preserve">2017 год </t>
  </si>
  <si>
    <t>иной</t>
  </si>
  <si>
    <t>ул. Парковая, д. 92</t>
  </si>
  <si>
    <t>г. Советский, ул. Гастелло, д. 37</t>
  </si>
  <si>
    <t>г. Советский, ул. Гастелло, д. 39</t>
  </si>
  <si>
    <t>г. Советский, ул. Калинина, д. 1</t>
  </si>
  <si>
    <t>г. Советский, ул. Калинина, д. 44, лит. а</t>
  </si>
  <si>
    <t>г. Советский, ул. Ленина, д. 1</t>
  </si>
  <si>
    <t>г. Советский, ул. Советская, д. 25</t>
  </si>
  <si>
    <t>г. Советский, ул. Советская, д. 35</t>
  </si>
  <si>
    <t>г. Советский, ул. Юбилейная, д. 50, корп. А</t>
  </si>
  <si>
    <t>г. Советский, ул. Юности, д. 13</t>
  </si>
  <si>
    <t>п. Алябьевский, ул. Токмянина, д. 2</t>
  </si>
  <si>
    <t>п. Алябьевский, ул. Токмянина, д. 3</t>
  </si>
  <si>
    <t>п. Алябьевский, ул. Токмянина, д. 7</t>
  </si>
  <si>
    <t>пгт. Агириш, ул. Спортивная, д. 24</t>
  </si>
  <si>
    <t>пгт. Агириш, ул. Спортивная, д. 24а</t>
  </si>
  <si>
    <t xml:space="preserve">Приложение
к постановлению Правительства
Ханты-Мансийского
автономного округа - Югры
от "__" ________ 2016 года N ____-п
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</si>
  <si>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</si>
  <si>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пгт. Пионерский, ул. Ленина, д. 7, корп. а</t>
  </si>
  <si>
    <t>г. Белоярский,мкр. 1, д. 1</t>
  </si>
  <si>
    <t>г. Белоярский,мкр. 3, д. 13</t>
  </si>
  <si>
    <t>г. Белоярский,мкр. 3, д. 14</t>
  </si>
  <si>
    <t>г. Белоярский,мкр. 3, д. 19</t>
  </si>
  <si>
    <t>Итог по Белоярскому р-ну</t>
  </si>
  <si>
    <t>п. Приполярный, мкр. 1-й, д. 6</t>
  </si>
  <si>
    <t>деревянный</t>
  </si>
  <si>
    <t>п. Светлый, ул. Набережная, д. 14</t>
  </si>
  <si>
    <t>п. Светлый, ул. Набережная, д. 16</t>
  </si>
  <si>
    <t>п. Светлый, ул. Набережная, д. 19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</si>
  <si>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</si>
  <si>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</si>
  <si>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</si>
  <si>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</si>
  <si>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Первопроходцев, д. 44</t>
  </si>
  <si>
    <t>пгт. Березово, ул. Астраханцева, д. 62/а</t>
  </si>
  <si>
    <t>пгт. Игрим, ул. Сухарева, д. 18</t>
  </si>
  <si>
    <t>пгт. Игрим, ул. Устремская, д. 9</t>
  </si>
  <si>
    <t>Итого по Березовскому р-ну</t>
  </si>
  <si>
    <t>Березовский район</t>
  </si>
  <si>
    <t>ул. Дружбы Народов, д. 18А</t>
  </si>
  <si>
    <t>панельный</t>
  </si>
  <si>
    <t>ул. Дружбы Народов, д. 18Б</t>
  </si>
  <si>
    <t>ул. Дружбы Народов, д. 22А</t>
  </si>
  <si>
    <t>ул. Дружбы Народов, д. 26</t>
  </si>
  <si>
    <t>ул. Дружбы Народов, д. 26А</t>
  </si>
  <si>
    <t>ул. Дружбы Народов, д. 26Б</t>
  </si>
  <si>
    <t>ул. Дружбы Народов, д. 37</t>
  </si>
  <si>
    <t>ул. Мира, д. 14А</t>
  </si>
  <si>
    <t>ул. Мира, д. 2</t>
  </si>
  <si>
    <t>ул. Мира, д. 22В</t>
  </si>
  <si>
    <t>ул. Молодежная, д. 11</t>
  </si>
  <si>
    <t>ул. Молодежная, д. 12</t>
  </si>
  <si>
    <t>ул. Олимпийская, д. 27</t>
  </si>
  <si>
    <t>ул. Прибалтийская, д. 3</t>
  </si>
  <si>
    <t>ул. Прибалтийская, д. 9А</t>
  </si>
  <si>
    <t>ул. Привокзальная, д. 29а</t>
  </si>
  <si>
    <t>ул. Привокзальная, д. 33</t>
  </si>
  <si>
    <t>ул. Таллинская, д. 15</t>
  </si>
  <si>
    <t>ул. Таллинская, д. 17</t>
  </si>
  <si>
    <t>Итого по г. Когалым</t>
  </si>
  <si>
    <t>д. Ушья, ул. Лесная, д. 43</t>
  </si>
  <si>
    <t>пгт. Куминский, ул. Гагарина, д. 34</t>
  </si>
  <si>
    <t>пгт. Междуреченский, ул. Толстого, д. 21а</t>
  </si>
  <si>
    <t>Итого по Кондинскому р-ну</t>
  </si>
  <si>
    <t>Кондинский район</t>
  </si>
  <si>
    <t>город Лангепас</t>
  </si>
  <si>
    <t>ул. Комсомольская, д. 2б</t>
  </si>
  <si>
    <t>ул. Комсомольская, д. 6б</t>
  </si>
  <si>
    <t>ул. Ленина, д. 21</t>
  </si>
  <si>
    <t>ул. Ленина, д. 26</t>
  </si>
  <si>
    <t>ул. Ленина, д. 29</t>
  </si>
  <si>
    <t>ул. Ленина, д. 30</t>
  </si>
  <si>
    <t>ул. Ленина, д. 30а</t>
  </si>
  <si>
    <t>ул. Мира, д. 11</t>
  </si>
  <si>
    <t>ул. Парковая, д. 11</t>
  </si>
  <si>
    <t>ул. Солнечная, д. 14а</t>
  </si>
  <si>
    <t>ул. Солнечная, д. 18а</t>
  </si>
  <si>
    <t>ул. Солнечная, д. 2</t>
  </si>
  <si>
    <t>ул. Солнечная, д. 4</t>
  </si>
  <si>
    <t>ул. Солнечная, д. 6</t>
  </si>
  <si>
    <t>ул. Солнечная, д. 8</t>
  </si>
  <si>
    <t>Итого по городу Лангепасу</t>
  </si>
  <si>
    <t>ул. А.М.Кузьмина, д. 22</t>
  </si>
  <si>
    <t>ул. А.М.Кузьмина, д. 28</t>
  </si>
  <si>
    <t>ул. Ленина, д. 14</t>
  </si>
  <si>
    <t>ул. Ленина, д. 4</t>
  </si>
  <si>
    <t>ул. Ленина, д. 4, корп. 2</t>
  </si>
  <si>
    <t>ул. Свободы, д. 29, корп. 1</t>
  </si>
  <si>
    <t>ул. Сутормина, д. 2</t>
  </si>
  <si>
    <t>Итого по г. Мегион</t>
  </si>
  <si>
    <t>Мегион</t>
  </si>
  <si>
    <t>город Нефтеюганск</t>
  </si>
  <si>
    <t>мкр. 16А, д. 66</t>
  </si>
  <si>
    <t>мкр. 16-й, д. 26</t>
  </si>
  <si>
    <t>мкр. 1-й, д. 15</t>
  </si>
  <si>
    <t>мкр. 1-й, д. 16</t>
  </si>
  <si>
    <t>мкр. 1-й, д. 17</t>
  </si>
  <si>
    <t>мкр. 1-й, д. 18</t>
  </si>
  <si>
    <t>мкр. 1-й, д. 19</t>
  </si>
  <si>
    <t>мкр. 1-й, д. 2</t>
  </si>
  <si>
    <t>мкр. 1-й, д. 21</t>
  </si>
  <si>
    <t>мкр. 1-й, д. 24</t>
  </si>
  <si>
    <t>мкр. 1-й, д. 27</t>
  </si>
  <si>
    <t>мкр. 1-й, д. 3</t>
  </si>
  <si>
    <t xml:space="preserve">мкр. 1-й, д. 4 </t>
  </si>
  <si>
    <t xml:space="preserve">мкр. 1-й, д. 8 </t>
  </si>
  <si>
    <t>мкр. 1-й, д. 9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</si>
  <si>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</si>
  <si>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</si>
  <si>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</si>
  <si>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</si>
  <si>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</si>
  <si>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18</t>
  </si>
  <si>
    <t>мкр. 3-й, д. 16</t>
  </si>
  <si>
    <t>мкр. 3-й, д. 2</t>
  </si>
  <si>
    <t>мкр. 3-й, д. 3</t>
  </si>
  <si>
    <t>мкр. 3-й, д. 4</t>
  </si>
  <si>
    <t>мкр. 5-й, д. 10А</t>
  </si>
  <si>
    <t>мкр. 7-й, д. 39Е</t>
  </si>
  <si>
    <t xml:space="preserve">мкр. 7-й, д. 53 </t>
  </si>
  <si>
    <t>мкр. 8-й, д. 11</t>
  </si>
  <si>
    <t>мкр. 8-й, д. 12</t>
  </si>
  <si>
    <t>мкр. 8-й, д. 16</t>
  </si>
  <si>
    <t>мкр. 8-й, д. 21</t>
  </si>
  <si>
    <t>мкр. 8-й, д. 22</t>
  </si>
  <si>
    <t>мкр. 8-й, д. 4</t>
  </si>
  <si>
    <t>мкр. 8-й, д. 6</t>
  </si>
  <si>
    <t>мкр. 8-й, д. 9</t>
  </si>
  <si>
    <t>мкр. 9-й, д. 20</t>
  </si>
  <si>
    <t>Всего по г. Нефтеюганск</t>
  </si>
  <si>
    <t>Нефтеюганский район</t>
  </si>
  <si>
    <t>п. Куть-Ях, д. 1</t>
  </si>
  <si>
    <t>п. Куть-Ях, д. 4</t>
  </si>
  <si>
    <t>п. Куть-Ях, д. 5</t>
  </si>
  <si>
    <t>п. Куть-Ях, д. 6</t>
  </si>
  <si>
    <t>п. Куть-Ях, д. 7</t>
  </si>
  <si>
    <t>п. Куть-Ях, д. 8</t>
  </si>
  <si>
    <t>п. Салым, ул. Привокзальная, д. 11</t>
  </si>
  <si>
    <t>п. Салым, ул. Привокзальная, д. 5</t>
  </si>
  <si>
    <t>п. Салым, ул. Северная, д. 15</t>
  </si>
  <si>
    <t>п. Сингапай, ул. Круг Б-3, д. 36</t>
  </si>
  <si>
    <t>п. Сингапай, ул. Круг Б-4, д. 28</t>
  </si>
  <si>
    <t>п. Сингапай, ул. Круг Б-4, д. 31</t>
  </si>
  <si>
    <t>п. Сингапай, ул. Круг Б-4, д. 35</t>
  </si>
  <si>
    <t>пгт. Пойковский, мкр. Дорожник, д. 3</t>
  </si>
  <si>
    <t>пгт. Пойковский, мкр. 1-й, д. 100</t>
  </si>
  <si>
    <t>пгт. Пойковский, мкр. 1-й, д. 104</t>
  </si>
  <si>
    <t>пгт. Пойковский, мкр. 3-й, д. 52</t>
  </si>
  <si>
    <t>пгт. Пойковский, мкр. 1-й, д. 64</t>
  </si>
  <si>
    <t>пгт. Пойковский, мкр. 4-й, д. 18</t>
  </si>
  <si>
    <t>пгт. Пойковский, мкр. 4-й, д. 19</t>
  </si>
  <si>
    <t>с. Чеускино, ул. Новая, д. 14</t>
  </si>
  <si>
    <t>Итого по Нефтеюганскому р-ну</t>
  </si>
  <si>
    <t>пр-кт. Победы, д. 10а</t>
  </si>
  <si>
    <t>пр-кт. Победы, д. 11</t>
  </si>
  <si>
    <t>пр-кт. Победы, д. 12а</t>
  </si>
  <si>
    <t>пр-кт. Победы, д. 14а</t>
  </si>
  <si>
    <t>пр-кт. Победы, д. 14б</t>
  </si>
  <si>
    <t>пр-кт. Победы, д. 19а</t>
  </si>
  <si>
    <t>пр-кт. Победы, д. 1а</t>
  </si>
  <si>
    <t>пр-кт. Победы, д. 21А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</si>
  <si>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</si>
  <si>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</si>
  <si>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</si>
  <si>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</si>
  <si>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26</t>
  </si>
  <si>
    <t>пр-кт. Победы, д. 28</t>
  </si>
  <si>
    <t>пр-кт. Победы, д. 28а</t>
  </si>
  <si>
    <t>пр-кт. Победы, д. 5а</t>
  </si>
  <si>
    <t>пр-кт. Победы, д. 6</t>
  </si>
  <si>
    <t>пр-кт. Победы, д. 6а</t>
  </si>
  <si>
    <t>пр-кт. Победы, д. 6б</t>
  </si>
  <si>
    <t>ул. 60 лет Октября, д. 3</t>
  </si>
  <si>
    <t>ул. 60 лет Октября, д. 5</t>
  </si>
  <si>
    <t>ул. 60 лет Октября, д. 7б</t>
  </si>
  <si>
    <t>ул. Декабристов, д. 10</t>
  </si>
  <si>
    <t>ул. Дзержинского, д. 15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</si>
  <si>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</si>
  <si>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</si>
  <si>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</si>
  <si>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</si>
  <si>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19Г</t>
  </si>
  <si>
    <t>ул. Заводская, д. 15, корп. 12</t>
  </si>
  <si>
    <t>ул. Ленина, д. 1</t>
  </si>
  <si>
    <t>ул. Ленина, д. 1А</t>
  </si>
  <si>
    <t>ул. Ленина, д. 3</t>
  </si>
  <si>
    <t>ул. Ленина, д. 3а</t>
  </si>
  <si>
    <t>ул. Ленина, д. 3б</t>
  </si>
  <si>
    <t>ул. Маршала Жукова, д. 10</t>
  </si>
  <si>
    <t>ул. Маршала Жукова, д. 2</t>
  </si>
  <si>
    <t>ул. Маршала Жукова, д. 2б</t>
  </si>
  <si>
    <t>ул. Маршала Жукова, д. 4а</t>
  </si>
  <si>
    <t>ул. Маршала Жукова, д. 5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</si>
  <si>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</si>
  <si>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</si>
  <si>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</si>
  <si>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</si>
  <si>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</si>
  <si>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Маршала Жукова, д. 9</t>
  </si>
  <si>
    <t>ул. Менделеева, д. 20</t>
  </si>
  <si>
    <t>ул. Менделеева, д. 24а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</si>
  <si>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</si>
  <si>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</si>
  <si>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</si>
  <si>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</si>
  <si>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Мира, д. 10</t>
  </si>
  <si>
    <t>ул. Мира, д. 10а</t>
  </si>
  <si>
    <t>ул. Мира, д. 12</t>
  </si>
  <si>
    <t>ул. Мира, д. 12а</t>
  </si>
  <si>
    <t>ул. Мира, д. 14</t>
  </si>
  <si>
    <t>ул. Мира, д. 16 Б  вставка</t>
  </si>
  <si>
    <t>ул. Мира, д. 18</t>
  </si>
  <si>
    <t>ул. Мира, д. 24</t>
  </si>
  <si>
    <t>ул. Мира, д. 26</t>
  </si>
  <si>
    <t>ул. Мира, д. 32</t>
  </si>
  <si>
    <t>ул. Мира, д. 32А</t>
  </si>
  <si>
    <t>ул. Мира, д. 4</t>
  </si>
  <si>
    <t>ул. Мира, д. 4а</t>
  </si>
  <si>
    <t>ул. Мира, д. 58В</t>
  </si>
  <si>
    <t>ул. Мира, д. 6А</t>
  </si>
  <si>
    <t>ул. Мира, д. 60А</t>
  </si>
  <si>
    <t>ул. Мира, д. 8А</t>
  </si>
  <si>
    <t>ул. Нефтяников, д. 1</t>
  </si>
  <si>
    <t>ул. Нефтяников, д. 17</t>
  </si>
  <si>
    <t>ул. Нефтяников, д. 3</t>
  </si>
  <si>
    <t>ул. Нефтяников, д. 5</t>
  </si>
  <si>
    <t>ул. Нефтяников, д. 5А</t>
  </si>
  <si>
    <t>ул. Нефтяников, д. 5б</t>
  </si>
  <si>
    <t>ул. Омская, д. 10</t>
  </si>
  <si>
    <t>ул. Омская, д. 12</t>
  </si>
  <si>
    <t>ул. Омская, д. 14</t>
  </si>
  <si>
    <t>ул. Омская, д. 16</t>
  </si>
  <si>
    <t>ул. Омская, д. 18</t>
  </si>
  <si>
    <t>ул. Омская, д. 18а</t>
  </si>
  <si>
    <t>ул. Омская, д. 2</t>
  </si>
  <si>
    <t>ул. Омская, д. 22</t>
  </si>
  <si>
    <t>ул. Омская, д. 22А</t>
  </si>
  <si>
    <t>ул. Омская, д. 2б</t>
  </si>
  <si>
    <t>ул. Омская, д. 4</t>
  </si>
  <si>
    <t>ул. Пионерская, д. 11</t>
  </si>
  <si>
    <t>ул. Пионерская, д. 13</t>
  </si>
  <si>
    <t>ул. Пионерская, д. 3</t>
  </si>
  <si>
    <t>ул. Северная, д. 76</t>
  </si>
  <si>
    <t>ул. Спортивная, д. 15</t>
  </si>
  <si>
    <t>ул. Спортивная, д. 21А</t>
  </si>
  <si>
    <t>ул. Ханты-Мансийская, д. 37Б</t>
  </si>
  <si>
    <t>ул. Ханты-Мансийская, д. 45В</t>
  </si>
  <si>
    <t>ул. Чапаева, д. 49</t>
  </si>
  <si>
    <t>ул. Чапаева, д. 51</t>
  </si>
  <si>
    <t>ул. Чапаева, д. 51А</t>
  </si>
  <si>
    <t>ул. Чапаева, д. 55</t>
  </si>
  <si>
    <t>Итого по г. Нижневартовск</t>
  </si>
  <si>
    <t>город Нижневартовск</t>
  </si>
  <si>
    <t>Нижневартовский район</t>
  </si>
  <si>
    <t>п. Ваховск, 1 мкр, д. 5</t>
  </si>
  <si>
    <t>п. Ваховск, ул. Спортивная, д. 1</t>
  </si>
  <si>
    <t>пгт. Излучинск, пер. Строителей, д. 10</t>
  </si>
  <si>
    <t>пгт. Излучинск, пер. Строителей, д. 12</t>
  </si>
  <si>
    <t>пгт. Излучинск, пер. Строителей, д. 4</t>
  </si>
  <si>
    <t>пгт. Излучинск, пер. Строителей, д. 6</t>
  </si>
  <si>
    <t>пгт. Излучинск, ул. Набережная, д. 10</t>
  </si>
  <si>
    <t>пгт. Излучинск, ул. Набережная, д. 12</t>
  </si>
  <si>
    <t>пгт. Излучинск, ул. Набережная, д. 7</t>
  </si>
  <si>
    <t>пгт. Излучинск, ул. Набережная, д. 9</t>
  </si>
  <si>
    <t>пгт. Излучинск, ул. Школьная, д. 10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</si>
  <si>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</si>
  <si>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</si>
  <si>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</si>
  <si>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Пионерная, д. 1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</si>
  <si>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</si>
  <si>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</si>
  <si>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</si>
  <si>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</si>
  <si>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с. Ларьяк, ул. Мирюгина, д. 14</t>
  </si>
  <si>
    <t>Итого по Нижневартовскому р-ну</t>
  </si>
  <si>
    <t>город Нягань</t>
  </si>
  <si>
    <t>мкр. 1-й, д. 10</t>
  </si>
  <si>
    <t>мкр. 1-й, д. 11</t>
  </si>
  <si>
    <t>мкр. 1-й, д. 13</t>
  </si>
  <si>
    <t>мкр. 1-й, д. 14</t>
  </si>
  <si>
    <t>мкр. 1-й, д. 20</t>
  </si>
  <si>
    <t>мкр. 1-й, д. 5</t>
  </si>
  <si>
    <t>ул. Мира, д. 1</t>
  </si>
  <si>
    <t>ул. Речная, д. 103</t>
  </si>
  <si>
    <t>ул. Тихона Сенькина, д. 2</t>
  </si>
  <si>
    <t>ул. Тихона Сенькина, д. 4</t>
  </si>
  <si>
    <t>Итого по г. Нягань</t>
  </si>
  <si>
    <t>п. Унъюган, ул. Матросова, д. 12</t>
  </si>
  <si>
    <t>п. Унъюган, ул. Матросова, д. 13</t>
  </si>
  <si>
    <t>п. Унъюган, ул. Матросова, д. 16</t>
  </si>
  <si>
    <t>п. Унъюган, мкр. 40 лет Победы, д. 2</t>
  </si>
  <si>
    <t>пгт. Андра, мкр. Финский, д. 1</t>
  </si>
  <si>
    <t>пгт. Андра, мкр. Финский, д. 2</t>
  </si>
  <si>
    <t>пгт. Октябрьское, ул. 50 лет Победы, д. 11</t>
  </si>
  <si>
    <t>пгт. Приобье, мкр. Газовиков, д. 6б</t>
  </si>
  <si>
    <t>пгт. Приобье, мкр. Газовиков, д. 8а</t>
  </si>
  <si>
    <t>пгт. Приобье, ул. Строителей, д. 9</t>
  </si>
  <si>
    <t>пгт. Талинка, мкр. 2-й, д. 2</t>
  </si>
  <si>
    <t>Итого по Октябрьскому р-ну</t>
  </si>
  <si>
    <t>Октябрьский район</t>
  </si>
  <si>
    <t>город Покачи</t>
  </si>
  <si>
    <t>ул. Ленина, д. 7</t>
  </si>
  <si>
    <t>ул. Ленина, д. 8</t>
  </si>
  <si>
    <t>ул. Мира, д. 7</t>
  </si>
  <si>
    <t>ул. Молодежная, д. 15</t>
  </si>
  <si>
    <t>ул. Молодежная, д. 5</t>
  </si>
  <si>
    <t>ул. Молодежная, д. 7</t>
  </si>
  <si>
    <t>ул. Молодежная, д. 9</t>
  </si>
  <si>
    <t>ул. Таежная, д. 16</t>
  </si>
  <si>
    <t>ул. Таежная, д. 2</t>
  </si>
  <si>
    <t>Итого по  г. Покачи</t>
  </si>
  <si>
    <t>город Пыть-Ях</t>
  </si>
  <si>
    <t>мкр. 2-й, д. 6</t>
  </si>
  <si>
    <t>мкр. 6 Пионерный, д. 24</t>
  </si>
  <si>
    <t>Итого по г. Пыть-Ях</t>
  </si>
  <si>
    <t>город Радужный</t>
  </si>
  <si>
    <t>мкр. 2-й, д. 26</t>
  </si>
  <si>
    <t>мкр. 3-й, д. 18</t>
  </si>
  <si>
    <t>мкр. 3-й, д. 7</t>
  </si>
  <si>
    <t>мкр. 7-й, д. 8</t>
  </si>
  <si>
    <t>Итого по г. Радужный</t>
  </si>
  <si>
    <t>город Сургут</t>
  </si>
  <si>
    <t>пр-кт. Ленина, д. 28</t>
  </si>
  <si>
    <t>пр-кт. Ленина, д. 37/2</t>
  </si>
  <si>
    <t>пр-кт. Ленина, д. 42</t>
  </si>
  <si>
    <t>пр-кт. Набережный, д. 4</t>
  </si>
  <si>
    <t>пр-кт. Набережный, д. 4Б</t>
  </si>
  <si>
    <t>пр-кт. Набережный, д. 64</t>
  </si>
  <si>
    <t>ул. 30 лет Победы, д. 1</t>
  </si>
  <si>
    <t>ул. 30 лет Победы, д. 9</t>
  </si>
  <si>
    <t>ул. 50 лет ВЛКСМ, д. 13</t>
  </si>
  <si>
    <t>ул. 50 лет ВЛКСМ, д. 2</t>
  </si>
  <si>
    <t>ул. 50 лет ВЛКСМ, д. 3</t>
  </si>
  <si>
    <t>ул. 50 лет ВЛКСМ, д. 4/1</t>
  </si>
  <si>
    <t>ул. 50 лет ВЛКСМ, д. 5</t>
  </si>
  <si>
    <t>ул. Аэрофлотская, д. 36</t>
  </si>
  <si>
    <t>ул. Бажова, д. 1</t>
  </si>
  <si>
    <t>ул. Бажова, д. 11</t>
  </si>
  <si>
    <t>ул. Бажова, д. 22</t>
  </si>
  <si>
    <t>ул. Бажова, д. 23</t>
  </si>
  <si>
    <t>ул. Бажова, д. 2Б</t>
  </si>
  <si>
    <t>ул. Бажова, д. 2В</t>
  </si>
  <si>
    <t>ул. Бажова, д. 4</t>
  </si>
  <si>
    <t>ул. Бажова, д. 6</t>
  </si>
  <si>
    <t>ул. Бахилова, д. 6</t>
  </si>
  <si>
    <t>ул. Высоковольтная, д. 2</t>
  </si>
  <si>
    <t>ул. Грибоедова, д. 1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</si>
  <si>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</si>
  <si>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</si>
  <si>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</si>
  <si>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</si>
  <si>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Дзержинского, д. 6/1</t>
  </si>
  <si>
    <t>ул. Дзержинского, д. 6/2</t>
  </si>
  <si>
    <t>ул. Крылова, д. 13</t>
  </si>
  <si>
    <t>ул. Крылова, д. 15</t>
  </si>
  <si>
    <t>ул. Ленинградская, д. 4</t>
  </si>
  <si>
    <t>ул. Ленинградская, д. 7</t>
  </si>
  <si>
    <t>ул. Мечникова, д. 2</t>
  </si>
  <si>
    <t>ул. Мечникова, д. 4</t>
  </si>
  <si>
    <t>ул. Мечникова, д. 6</t>
  </si>
  <si>
    <t>ул. Мечникова, д. 8</t>
  </si>
  <si>
    <t>ул. Мечникова, д. 9</t>
  </si>
  <si>
    <t>ул. Нагорная, д. 11</t>
  </si>
  <si>
    <t>ул. Нагорная, д. 3</t>
  </si>
  <si>
    <t>ул. Нагорная, д. 7</t>
  </si>
  <si>
    <t>ул. Нагорная, д. 9</t>
  </si>
  <si>
    <t>ул. Нефтяников, д. 29А</t>
  </si>
  <si>
    <t>ул. Островского, д. 10</t>
  </si>
  <si>
    <t>ул. Островского, д. 12</t>
  </si>
  <si>
    <t>ул. Островского, д. 2</t>
  </si>
  <si>
    <t>ул. Просвещения, д. 42</t>
  </si>
  <si>
    <t>ул. Просвещения, д. 46</t>
  </si>
  <si>
    <t>ул. Просвещения, д. 47</t>
  </si>
  <si>
    <t>ул. Просвещения, д. 54</t>
  </si>
  <si>
    <t>ул. Пушкина, д. 1</t>
  </si>
  <si>
    <t>ул. Пушкина, д. 18</t>
  </si>
  <si>
    <t>ул. Пушкина, д. 5</t>
  </si>
  <si>
    <t>ул. Рабочая, д. 31А</t>
  </si>
  <si>
    <t>ул. Республики, д. 83</t>
  </si>
  <si>
    <t>ул. Республики, д. 90</t>
  </si>
  <si>
    <t>ул. Республики, д. 92</t>
  </si>
  <si>
    <t>ул. Сибирская, д. 14/1</t>
  </si>
  <si>
    <t>ул. Сибирская, д. 16/1</t>
  </si>
  <si>
    <t>ул. Трубная, д. 5/2</t>
  </si>
  <si>
    <t>ул. Энергетиков, д. 11</t>
  </si>
  <si>
    <t>ул. Энергетиков, д. 15</t>
  </si>
  <si>
    <t>ул. Энергетиков, д. 16</t>
  </si>
  <si>
    <t>ул. Энергетиков, д. 19</t>
  </si>
  <si>
    <t>ул. Энергетиков, д. 23</t>
  </si>
  <si>
    <t>ул. Энергетиков, д. 25</t>
  </si>
  <si>
    <t>ул. Энергетиков, д. 39</t>
  </si>
  <si>
    <t>Итого по г. Сургут</t>
  </si>
  <si>
    <t>Сургутский район</t>
  </si>
  <si>
    <t>г. Лянтор, мкр. 4-й, д. 1</t>
  </si>
  <si>
    <t>г. Лянтор, мкр. 4-й, д. 4</t>
  </si>
  <si>
    <t>г. Лянтор, мкр. 6-й, д. 1</t>
  </si>
  <si>
    <t>г. Лянтор, мкр. 6-й, д. 2</t>
  </si>
  <si>
    <t>г. Лянтор, мкр. 6-й, д. 3</t>
  </si>
  <si>
    <t>г. Лянтор, мкр. 6-й, д. 4</t>
  </si>
  <si>
    <t>г. Лянтор, мкр. 6-й, д. 5</t>
  </si>
  <si>
    <t>г. Лянтор, мкр. 6-й, д. 6</t>
  </si>
  <si>
    <t>г. Лянтор, мкр. 6-й, д. 7</t>
  </si>
  <si>
    <t>п. Солнечный, ул. Сибирская, д. 10а</t>
  </si>
  <si>
    <t>п. Ульт-Ягун, ул. 35 лет Победы, д. 1</t>
  </si>
  <si>
    <t>п. Ульт-Ягун, ул. 35 лет Победы, д. 11</t>
  </si>
  <si>
    <t>пгт. Барсово, ул. Майская, д. 45</t>
  </si>
  <si>
    <t>пгт. Барсово, ул. Мостостроителей, д. 10</t>
  </si>
  <si>
    <t>пгт. Барсово, ул. Обская, д. 32</t>
  </si>
  <si>
    <t>пгт. Федоровский, пер. Парковый, д. 1</t>
  </si>
  <si>
    <t>пгт. Федоровский, проезд. Промышленный, д. 22</t>
  </si>
  <si>
    <t>пгт. Федоровский, ул. Ленина, д. 27</t>
  </si>
  <si>
    <t>пгт. Федоровский, ул. Озерная, д. 1</t>
  </si>
  <si>
    <t>пгт. Федоровский, ул. Пионерная, д. 63</t>
  </si>
  <si>
    <t>пгт. Федоровский, ул. Федорова, д. 5</t>
  </si>
  <si>
    <t>пгт. Федоровский, ул. Федорова, д. 5а</t>
  </si>
  <si>
    <t>Итого по Сургутскому р-ну</t>
  </si>
  <si>
    <t>ул. Гагарина, д. 109А</t>
  </si>
  <si>
    <t>ул. Гагарина, д. 111А</t>
  </si>
  <si>
    <t>ул. Гагарина, д. 123</t>
  </si>
  <si>
    <t>ул. Гагарина, д. 144</t>
  </si>
  <si>
    <t>ул. Гагарина, д. 190</t>
  </si>
  <si>
    <t>ул. Гагарина, д. 207</t>
  </si>
  <si>
    <t>ул. Гагарина, д. 27</t>
  </si>
  <si>
    <t>ул. Гагарина, д. 29</t>
  </si>
  <si>
    <t>ул. Гагарина, д. 33а</t>
  </si>
  <si>
    <t>ул. Гагарина, д. 47</t>
  </si>
  <si>
    <t>ул. Гагарина, д. 49</t>
  </si>
  <si>
    <t>ул. Гагарина, д. 58а</t>
  </si>
  <si>
    <t>ул. Гагарина, д. 79</t>
  </si>
  <si>
    <t>ул. Гагарина, д. 81</t>
  </si>
  <si>
    <t>ул. Гагарина, д. 90</t>
  </si>
  <si>
    <t>ул. Доронина, д. 10</t>
  </si>
  <si>
    <t>ул. Ермака, д. 17А</t>
  </si>
  <si>
    <t>Деревянный</t>
  </si>
  <si>
    <t>ул. Заречная, д. 18</t>
  </si>
  <si>
    <t>ул. Заречная, д. 7</t>
  </si>
  <si>
    <t>ул. Зырянова, д. 26</t>
  </si>
  <si>
    <t>ул. Калинина, д. 34</t>
  </si>
  <si>
    <t>ул. Кирова, д. 31</t>
  </si>
  <si>
    <t>ул. Конева, д. 10</t>
  </si>
  <si>
    <t>ул. Конева, д. 12А</t>
  </si>
  <si>
    <t>ул. Лермонтова, д. 31</t>
  </si>
  <si>
    <t>ул. Маяковского, д. 13</t>
  </si>
  <si>
    <t>ул. Мира, д. 121</t>
  </si>
  <si>
    <t>ул. Мира, д. 123</t>
  </si>
  <si>
    <t>ул. Мира, д. 127</t>
  </si>
  <si>
    <t>ул. Мира, д. 129</t>
  </si>
  <si>
    <t>ул. Мира, д. 43</t>
  </si>
  <si>
    <t>ул. Мира, д. 71А</t>
  </si>
  <si>
    <t>ул. Мира, д. 73</t>
  </si>
  <si>
    <t>ул. Мира, д. 91</t>
  </si>
  <si>
    <t>ул. Парковая, д. 92, корп. А</t>
  </si>
  <si>
    <t>ул. Пионерская, д. 13А</t>
  </si>
  <si>
    <t>ул. Пристанская, д. 11</t>
  </si>
  <si>
    <t>ул. Садовая, д. 1</t>
  </si>
  <si>
    <t>ул. Свободы, д. 47</t>
  </si>
  <si>
    <t>ул. Свободы, д. 53</t>
  </si>
  <si>
    <t>ул. Сирина, д. 36</t>
  </si>
  <si>
    <t>ул. Спортивная, д. 5</t>
  </si>
  <si>
    <t>ул. Сутормина, д. 17</t>
  </si>
  <si>
    <t>ул. Чехова, д. 61</t>
  </si>
  <si>
    <t>ул. Чехова, д. 80</t>
  </si>
  <si>
    <t>ул. Чкалова, д. 68</t>
  </si>
  <si>
    <t>Итого по г. Ханты-Мансийск</t>
  </si>
  <si>
    <t>г. Ханты-Мансийск</t>
  </si>
  <si>
    <t>ул. Кирова, д. 10</t>
  </si>
  <si>
    <t>ул. Мира, д. 18, корп. 2</t>
  </si>
  <si>
    <t>ул. Монтажников, д. 3, корп. А, секц. 2</t>
  </si>
  <si>
    <t>Итого по г. Югорск</t>
  </si>
  <si>
    <t>город Урай</t>
  </si>
  <si>
    <t>мкр. 2, д. 32</t>
  </si>
  <si>
    <t>мкр. 2, д. 71</t>
  </si>
  <si>
    <t>мкр. 2, д. 76</t>
  </si>
  <si>
    <t>мкр. 2, д. 78</t>
  </si>
  <si>
    <t>мкр. 2, д. 84</t>
  </si>
  <si>
    <t>мкр. 2, д. 90</t>
  </si>
  <si>
    <t>Итого по г. Урай</t>
  </si>
  <si>
    <t>Ханты-Мансийский район</t>
  </si>
  <si>
    <t>п. Горноправдинск, ул. Киевская, д. 25</t>
  </si>
  <si>
    <t>п. Горноправдинск, ул. Победы, д. 2</t>
  </si>
  <si>
    <t>п. Кедровый, ул. Старая Набережная, д. 16</t>
  </si>
  <si>
    <t>п. Кедровый, ул. Энтузиастов, д. 18</t>
  </si>
  <si>
    <t>п. Красноленинский, ул. Обская, д. 26</t>
  </si>
  <si>
    <t>п. Луговской, ул. Гагарина, д. 12</t>
  </si>
  <si>
    <t>п. Луговской, ул. Комсомольская, д. 4</t>
  </si>
  <si>
    <t>Итого по Ханты-Мансийскому р-ну</t>
  </si>
  <si>
    <t>Всего по автономному округу на 2017-2019 годы</t>
  </si>
  <si>
    <t>Всего по автономному округу на 2017 год</t>
  </si>
  <si>
    <t>2018 год</t>
  </si>
  <si>
    <t>Всего по автономному округу на 2018 год</t>
  </si>
  <si>
    <t>Белоярский район</t>
  </si>
  <si>
    <t>г. Белоярский,мкр. 3, д. 21</t>
  </si>
  <si>
    <t>г. Белоярский,мкр. 3, д. 23</t>
  </si>
  <si>
    <t>г. Белоярский,мкр. 3, д. 25</t>
  </si>
  <si>
    <t>г. Белоярский,мкр. 3, д. 26</t>
  </si>
  <si>
    <t>Итого по Белоярскому р-ну</t>
  </si>
  <si>
    <t>п. Светлый, ул. Набережная, д. 67</t>
  </si>
  <si>
    <t>п. Светлый, ул. Первопроходцев, д. 43</t>
  </si>
  <si>
    <t>п. Светлый, ул. Первопроходцев, д. 45</t>
  </si>
  <si>
    <t>п. Светлый, ул. Первопроходцев, д. 59</t>
  </si>
  <si>
    <t>п. Светлый, ул. Первопроходцев, д. 60</t>
  </si>
  <si>
    <t>п. Светлый, ул. Первопроходцев, д. 65</t>
  </si>
  <si>
    <t>пгт. Игрим, ул. имени Н.Кухаря, д. 17</t>
  </si>
  <si>
    <t>пгт. Игрим, ул. имени Н.Кухаря, д. 8</t>
  </si>
  <si>
    <t>пгт. Игрим, ул. Кооперативная, д. 32</t>
  </si>
  <si>
    <t>пгт. Игрим, ул. Кооперативная, д. 41</t>
  </si>
  <si>
    <t>пгт. Игрим, ул. Мира, д. 18</t>
  </si>
  <si>
    <t>пгт. Междуреченский, ул. Толстого, д. 23</t>
  </si>
  <si>
    <t>пгт. Междуреченский, ул. Толстого, д. 25</t>
  </si>
  <si>
    <t>город Когалым</t>
  </si>
  <si>
    <t>ул. Дружбы Народов, д. 18</t>
  </si>
  <si>
    <t>ул. Дружбы Народов, д. 22</t>
  </si>
  <si>
    <t>ул. Мира, д. 18А</t>
  </si>
  <si>
    <t>ул. Мира, д. 2А</t>
  </si>
  <si>
    <t>ул. Мира, д. 2Б</t>
  </si>
  <si>
    <t>ул. Мира, д. 4А</t>
  </si>
  <si>
    <t>ул. Мира, д. 6</t>
  </si>
  <si>
    <t>ул. Молодежная, д. 10</t>
  </si>
  <si>
    <t>ул. Молодежная, д. 13</t>
  </si>
  <si>
    <t>ул. Молодежная, д. 14</t>
  </si>
  <si>
    <t>ул. Привокзальная, д. 13</t>
  </si>
  <si>
    <t>ул. Степана Повха, д. 12</t>
  </si>
  <si>
    <t>ул. Степана Повха, д. 4</t>
  </si>
  <si>
    <t>ул. Степана Повха, д. 6</t>
  </si>
  <si>
    <t>ул. Степана Повха, д. 8</t>
  </si>
  <si>
    <t>Итого по городу Когалыму</t>
  </si>
  <si>
    <t>ул. Дружбы Народов, д. 19</t>
  </si>
  <si>
    <t>ул. Дружбы Народов, д. 23</t>
  </si>
  <si>
    <t>ул. Комсомольская, д. 16</t>
  </si>
  <si>
    <t>ул. Ленина, д. 28</t>
  </si>
  <si>
    <t>ул. Ленина, д. 33</t>
  </si>
  <si>
    <t>ул. Ленина, д. 41</t>
  </si>
  <si>
    <t>ул. Мира, д. 13</t>
  </si>
  <si>
    <t>ул. Мира, д. 3</t>
  </si>
  <si>
    <t>ул. Мира, д. 5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</si>
  <si>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</si>
  <si>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</si>
  <si>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</si>
  <si>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</si>
  <si>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17</t>
  </si>
  <si>
    <t>город Мегион</t>
  </si>
  <si>
    <t>ул. Ленина, д. 10</t>
  </si>
  <si>
    <t>ул. Ленина, д. 12</t>
  </si>
  <si>
    <t>ул. Ленина, д. 6, корп. 1</t>
  </si>
  <si>
    <t>ул. Нефтепромышленная, д. 22</t>
  </si>
  <si>
    <t>ул. Садовая, д. 16</t>
  </si>
  <si>
    <t>ул. Садовая, д. 16, корп. 1</t>
  </si>
  <si>
    <t>ул. Садовая, д. 33</t>
  </si>
  <si>
    <t>ул. Садовая, д. 35</t>
  </si>
  <si>
    <t>ул. Свободы, д. 40</t>
  </si>
  <si>
    <t>ул. Свободы, д. 42</t>
  </si>
  <si>
    <t>мкр. 16-й, д. 25</t>
  </si>
  <si>
    <t>мкр. 16-й, д. 7</t>
  </si>
  <si>
    <t>мкр. 16-й, д. 8</t>
  </si>
  <si>
    <t>мкр. 2-й, д. 19</t>
  </si>
  <si>
    <t>мкр. 2-й, д. 1а</t>
  </si>
  <si>
    <t>мкр. 2-й, д. 20</t>
  </si>
  <si>
    <t>мкр. 2-й, д. 22</t>
  </si>
  <si>
    <t>мкр. 2-й, д. 23</t>
  </si>
  <si>
    <t>мкр. 2-й, д. 7</t>
  </si>
  <si>
    <t>мкр. 3-й, д. 1</t>
  </si>
  <si>
    <t>мкр. 3-й, д. 5</t>
  </si>
  <si>
    <t>мкр. 5-й, д. 1</t>
  </si>
  <si>
    <t>мкр. 6-й, д. 67</t>
  </si>
  <si>
    <t>мкр. 7-й, д. 25Д</t>
  </si>
  <si>
    <t>мкр. 7-й, д. 39Д</t>
  </si>
  <si>
    <t>мкр. 8-й, д. 1</t>
  </si>
  <si>
    <t>мкр. 8-й, д. 13</t>
  </si>
  <si>
    <t>мкр. 8-й, д. 20</t>
  </si>
  <si>
    <t>мкр. 8-й, д. 23</t>
  </si>
  <si>
    <t>мкр. 8-й, д. 5</t>
  </si>
  <si>
    <t>Итого по г. Нефтеюганск</t>
  </si>
  <si>
    <t>п. Куть-Ях, д. 2</t>
  </si>
  <si>
    <t>п. Салым, ул. 45 лет Победы, д. 6</t>
  </si>
  <si>
    <t>п. Сингапай, пр-кт. Молодежный, д. 57</t>
  </si>
  <si>
    <t>п. Сингапай, ул. Круг Б-3, д. 41</t>
  </si>
  <si>
    <t>п. Сингапай, ул. Круг Б-4, д. 30</t>
  </si>
  <si>
    <t>п. Сингапай, ул. Круг Б-4, д. 32</t>
  </si>
  <si>
    <t>пгт. Пойковский, мкр. 1-й, д. 79</t>
  </si>
  <si>
    <t>пгт. Пойковский, мкр. Дорожник, д. 1</t>
  </si>
  <si>
    <t>пгт. Пойковский, мкр. Дорожник, д. 4</t>
  </si>
  <si>
    <t>с. Чеускино, ул. Новая, д. 7</t>
  </si>
  <si>
    <t>с. Чеускино, ул. Центральная, д. 29</t>
  </si>
  <si>
    <t>б-р. Комсомольский, д. 1</t>
  </si>
  <si>
    <t>б-р. Комсомольский, д. 14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</si>
  <si>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</si>
  <si>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</si>
  <si>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</si>
  <si>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</si>
  <si>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2Б</t>
  </si>
  <si>
    <t>б-р. Комсомольский, д. 2В</t>
  </si>
  <si>
    <t>б-р. Комсомольский, д. 5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</si>
  <si>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</si>
  <si>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</si>
  <si>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</si>
  <si>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</si>
  <si>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пр-кт. Победы, д. 21 вставка</t>
  </si>
  <si>
    <t>пр-кт. Победы, д. 8</t>
  </si>
  <si>
    <t>пр-кт. Победы, д. 9</t>
  </si>
  <si>
    <t>ул. 60 лет Октября, д. 5а</t>
  </si>
  <si>
    <t>ул. 60 лет Октября, д. 7</t>
  </si>
  <si>
    <t>ул. 60 лет Октября, д. 9</t>
  </si>
  <si>
    <t>ул. Гагарина, д. 9</t>
  </si>
  <si>
    <t>ул. Декабристов, д. 8</t>
  </si>
  <si>
    <t>ул. Дзержинского, д. 15А</t>
  </si>
  <si>
    <t>ул. Дзержинского, д. 19Б</t>
  </si>
  <si>
    <t>ул. Дзержинского, д. 19В</t>
  </si>
  <si>
    <t>ул. Заводская, д. 13а</t>
  </si>
  <si>
    <t>ул. Интернациональная, д. 10Б</t>
  </si>
  <si>
    <t>ул. Интернациональная, д. 12Б</t>
  </si>
  <si>
    <t>ул. Интернациональная, д. 14</t>
  </si>
  <si>
    <t>ул. Интернациональная, д. 20А</t>
  </si>
  <si>
    <t>ул. Интернациональная, д. 8Б</t>
  </si>
  <si>
    <t>ул. Ленина, д. 13</t>
  </si>
  <si>
    <t>ул. Маршала Жукова, д. 4</t>
  </si>
  <si>
    <t>ул. Маршала Жукова, д. 8б вставка</t>
  </si>
  <si>
    <t>ул. Менделеева, д. 10</t>
  </si>
  <si>
    <t>ул. Менделеева, д. 12</t>
  </si>
  <si>
    <t>ул. Менделеева, д. 2а</t>
  </si>
  <si>
    <t>ул. Менделеева, д. 30Б</t>
  </si>
  <si>
    <t>ул. Менделеева, д. 32</t>
  </si>
  <si>
    <t>ул. Менделеева, д. 4б</t>
  </si>
  <si>
    <t>ул. Мира, д. 12б</t>
  </si>
  <si>
    <t>ул. Мира, д. 2а</t>
  </si>
  <si>
    <t>ул. Мира, д. 36А</t>
  </si>
  <si>
    <t>ул. Мира, д. 3А</t>
  </si>
  <si>
    <t>ул. Мира, д. 40А</t>
  </si>
  <si>
    <t>ул. Мира, д. 44</t>
  </si>
  <si>
    <t>ул. Мира, д. 48А</t>
  </si>
  <si>
    <t>ул. Мира, д. 48Б</t>
  </si>
  <si>
    <t>ул. Мира, д. 54</t>
  </si>
  <si>
    <t>ул. Мира, д. 56А</t>
  </si>
  <si>
    <t>ул. Нефтяников, д. 13А</t>
  </si>
  <si>
    <t>ул. Нефтяников, д. 70</t>
  </si>
  <si>
    <t>ул. Нефтяников, д. 70Б</t>
  </si>
  <si>
    <t>ул. Нефтяников, д. 72А</t>
  </si>
  <si>
    <t>ул. Пермская, д. 14А</t>
  </si>
  <si>
    <t>ул. Пионерская, д. 11а</t>
  </si>
  <si>
    <t>ул. Северная, д. 76А</t>
  </si>
  <si>
    <t>ул. Таежная, д. 31</t>
  </si>
  <si>
    <t>ул. Таежная, д. 31а</t>
  </si>
  <si>
    <t>ул. Ханты-Мансийская, д. 37А</t>
  </si>
  <si>
    <t>ул. Чапаева, д. 59</t>
  </si>
  <si>
    <t>ул. Чапаева, д. 61</t>
  </si>
  <si>
    <t>ул. Чапаева, д. 63</t>
  </si>
  <si>
    <t>Итого по г. Нижневартовску</t>
  </si>
  <si>
    <t>пгт. Излучинск, ул. Набережная, д. 3</t>
  </si>
  <si>
    <t>пгт. Излучинск, ул. Энергетиков, д. 1</t>
  </si>
  <si>
    <t>пгт. Новоаганск, ул. Центральная, д. 5</t>
  </si>
  <si>
    <t>с. Ларьяк, пер. Больничный, д. 2</t>
  </si>
  <si>
    <t>мкр. 1-й, д. 23</t>
  </si>
  <si>
    <t>мкр. 1-й, д. 32</t>
  </si>
  <si>
    <t>мкр. 1-й, д. 38</t>
  </si>
  <si>
    <t>мкр. 1-й, д. 40</t>
  </si>
  <si>
    <t>мкр. 1-й, д. 49</t>
  </si>
  <si>
    <t>мкр. 2-й, д. 3</t>
  </si>
  <si>
    <t>мкр. 2-й, д. 5</t>
  </si>
  <si>
    <t>мкр. 2-й, д. 8</t>
  </si>
  <si>
    <t>мкр. 2-й, д. 9</t>
  </si>
  <si>
    <t>мкр. 4-й, д. 8</t>
  </si>
  <si>
    <t>ул. Тихона Сенькина, д. 8</t>
  </si>
  <si>
    <t>ул. Чернышова, д. 16</t>
  </si>
  <si>
    <t>пгт. Талинка, мкр. 1-й, д. 43</t>
  </si>
  <si>
    <t>пгт. Талинка, мкр. 2-й, д. 1</t>
  </si>
  <si>
    <t>ул. Ленина, д. 5</t>
  </si>
  <si>
    <t>ул. Мира, д. 16</t>
  </si>
  <si>
    <t>ул. Мира, д. 8</t>
  </si>
  <si>
    <t>мкр. 2а Лесников, ул. Железнодорожная, д. 4</t>
  </si>
  <si>
    <t>мкр. 3-й, д. 10</t>
  </si>
  <si>
    <t>мкр. 3-й, д. 11</t>
  </si>
  <si>
    <t>мкр. 3-й, д. 13</t>
  </si>
  <si>
    <t>мкр. 3-й, д. 8</t>
  </si>
  <si>
    <t>пр-кт. Мира, д. 14</t>
  </si>
  <si>
    <t>пр-кт. Мира, д. 20</t>
  </si>
  <si>
    <t>пр-кт. Мира, д. 32/2</t>
  </si>
  <si>
    <t>пр-кт. Мира, д. 4</t>
  </si>
  <si>
    <t>пр-кт. Мира, д. 4/1</t>
  </si>
  <si>
    <t>пр-кт. Набережный, д. 2</t>
  </si>
  <si>
    <t>проезд. Дружбы, д. 10</t>
  </si>
  <si>
    <t>проезд. Дружбы, д. 11</t>
  </si>
  <si>
    <t>проезд. Дружбы, д. 14</t>
  </si>
  <si>
    <t>проезд. Дружбы, д. 15</t>
  </si>
  <si>
    <t>ул. 30 лет Победы, д. 9А</t>
  </si>
  <si>
    <t>ул. 50 лет ВЛКСМ, д. 6А</t>
  </si>
  <si>
    <t>ул. 50 лет ВЛКСМ, д. 8</t>
  </si>
  <si>
    <t>ул. Аэрофлотская, д. 38</t>
  </si>
  <si>
    <t>ул. Аэрофлотская, д. 50</t>
  </si>
  <si>
    <t>ул. Бажова, д. 10</t>
  </si>
  <si>
    <t>ул. Бажова, д. 12</t>
  </si>
  <si>
    <t>ул. Бажова, д. 14</t>
  </si>
  <si>
    <t>ул. Бажова, д. 19</t>
  </si>
  <si>
    <t>ул. Бажова, д. 20</t>
  </si>
  <si>
    <t>ул. Бажова, д. 21</t>
  </si>
  <si>
    <t>ул. Бажова, д. 5</t>
  </si>
  <si>
    <t>ул. Бажова, д. 8</t>
  </si>
  <si>
    <t>ул. Бахилова, д. 3</t>
  </si>
  <si>
    <t>ул. Бахилова, д. 8</t>
  </si>
  <si>
    <t>ул. Грибоедова, д. 3</t>
  </si>
  <si>
    <t>ул. Грибоедова, д. 5</t>
  </si>
  <si>
    <t>ул. Грибоедова, д. 7</t>
  </si>
  <si>
    <t>ул. Григория Кукуевицкого, д. 10/4</t>
  </si>
  <si>
    <t>ул. Григория Кукуевицкого, д. 12/1</t>
  </si>
  <si>
    <t>ул. Дзержинского, д. 18</t>
  </si>
  <si>
    <t>ул. Дзержинского, д. 2</t>
  </si>
  <si>
    <t>ул. Дзержинского, д. 2/1</t>
  </si>
  <si>
    <t>ул. Дзержинского, д. 8</t>
  </si>
  <si>
    <t>ул. Дзержинского, д. 8а</t>
  </si>
  <si>
    <t>ул. Дзержинского, д. 8б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</si>
  <si>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</si>
  <si>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</si>
  <si>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</si>
  <si>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</si>
  <si>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Майская, д. 1</t>
  </si>
  <si>
    <t>ул. Мелик-Карамова, д. 68</t>
  </si>
  <si>
    <t>ул. Мелик-Карамова, д. 70</t>
  </si>
  <si>
    <t>ул. Мелик-Карамова, д. 74А</t>
  </si>
  <si>
    <t>ул. Московская, д. 34</t>
  </si>
  <si>
    <t>ул. Московская, д. 34а</t>
  </si>
  <si>
    <t>ул. Московская, д. 34б</t>
  </si>
  <si>
    <t>ул. Озерная, д. 10</t>
  </si>
  <si>
    <t>ул. Островского, д. 11</t>
  </si>
  <si>
    <t>ул. Островского, д. 3</t>
  </si>
  <si>
    <t>ул. Привокзальная, д. 10</t>
  </si>
  <si>
    <t>ул. Привокзальная, д. 6</t>
  </si>
  <si>
    <t>ул. Просвещения, д. 49</t>
  </si>
  <si>
    <t>ул. Просвещения, д. 52</t>
  </si>
  <si>
    <t>ул. Республики, д. 86</t>
  </si>
  <si>
    <t>ул. Республики, д. 88</t>
  </si>
  <si>
    <t>ул. Трубная, д. 5/1</t>
  </si>
  <si>
    <t>ул. Трубная, д. 5/3</t>
  </si>
  <si>
    <t>ул. Энтузиастов, д. 1</t>
  </si>
  <si>
    <t>ул. Энтузиастов, д. 3</t>
  </si>
  <si>
    <t>ул. Энтузиастов, д. 42</t>
  </si>
  <si>
    <t>ул. Энтузиастов, д. 44</t>
  </si>
  <si>
    <t>г. Советский, ул. Гагарина, д. 75</t>
  </si>
  <si>
    <t>г. Советский, ул. Гастелло, д. 33</t>
  </si>
  <si>
    <t>г. Советский, ул. Гастелло, д. 43</t>
  </si>
  <si>
    <t>г. Советский, ул. Железнодорожная, д. 20</t>
  </si>
  <si>
    <t>г. Советский, ул. Киевская, д. 20</t>
  </si>
  <si>
    <t>г. Советский, ул. Макаренко, д. 5</t>
  </si>
  <si>
    <t>пгт. Коммунистический, ул. Медиков, д. 3</t>
  </si>
  <si>
    <t>пгт. Коммунистический, ул. Медиков, д. 5</t>
  </si>
  <si>
    <t>пгт. Таежный, ул. Уральская, д. 34</t>
  </si>
  <si>
    <t>Итого  по Советскому р-ну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</si>
  <si>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</si>
  <si>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</si>
  <si>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</si>
  <si>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</si>
  <si>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</si>
  <si>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</si>
  <si>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пгт. Барсово, ул. Обская, д. 34</t>
  </si>
  <si>
    <t>пгт. Белый Яр, ул. Островского, д. 14</t>
  </si>
  <si>
    <t>пгт. Федоровский, пер. Парковый, д. 11</t>
  </si>
  <si>
    <t>пгт. Федоровский, ул. Ленина, д. 16</t>
  </si>
  <si>
    <t>мкр. 1А, д. 71</t>
  </si>
  <si>
    <t>мкр. 1А, д. 72</t>
  </si>
  <si>
    <t>мкр. 2, д. 56</t>
  </si>
  <si>
    <t>мкр. 2, д. 57</t>
  </si>
  <si>
    <t>мкр. 2, д. 66</t>
  </si>
  <si>
    <t>мкр. 2, д. 67</t>
  </si>
  <si>
    <t>мкр. 2, д. 77</t>
  </si>
  <si>
    <t>мкр. 2, д. 89</t>
  </si>
  <si>
    <t>мкр. 2, д. 92</t>
  </si>
  <si>
    <t>город Ханты-Мансийск</t>
  </si>
  <si>
    <t>ул. Березовская, д. 28</t>
  </si>
  <si>
    <t>ул. Березовская, д. 51</t>
  </si>
  <si>
    <t>ул. Гагарина, д. 130</t>
  </si>
  <si>
    <t>ул. Гагарина, д. 132</t>
  </si>
  <si>
    <t>ул. Гагарина, д. 90а</t>
  </si>
  <si>
    <t>ул. Заводская, д. 22</t>
  </si>
  <si>
    <t>ул. Иртышская, д. 11</t>
  </si>
  <si>
    <t>ул. Карла Маркса, д. 19</t>
  </si>
  <si>
    <t>ул. Ключевая, д. 24</t>
  </si>
  <si>
    <t>ул. Ключевая, д. 3</t>
  </si>
  <si>
    <t>ул. Красноармейская, д. 28</t>
  </si>
  <si>
    <t>ул. Ленина, д. 107</t>
  </si>
  <si>
    <t>ул. Ленина, д. 87</t>
  </si>
  <si>
    <t>ул. Ленина, д. 90А</t>
  </si>
  <si>
    <t>ул. Ленина, д. 92</t>
  </si>
  <si>
    <t>ул. Ленина, д. 92А</t>
  </si>
  <si>
    <t>ул. Ленина, д. 94</t>
  </si>
  <si>
    <t>ул. Ленина, д. 96А</t>
  </si>
  <si>
    <t>ул. Механизаторов, д. 10</t>
  </si>
  <si>
    <t>ул. Механизаторов, д. 12</t>
  </si>
  <si>
    <t>ул. Механизаторов, д. 4</t>
  </si>
  <si>
    <t>ул. Механизаторов, д. 8</t>
  </si>
  <si>
    <t>ул. Мира, д. 101Б</t>
  </si>
  <si>
    <t>ул. Мира, д. 107</t>
  </si>
  <si>
    <t>ул. Мира, д. 107А</t>
  </si>
  <si>
    <t>ул. Мира, д. 107Б</t>
  </si>
  <si>
    <t>ул. Мира, д. 119</t>
  </si>
  <si>
    <t>ул. Мира, д. 63</t>
  </si>
  <si>
    <t>ул. Пионерская, д. 27</t>
  </si>
  <si>
    <t>ул. Пионерская, д. 29</t>
  </si>
  <si>
    <t>ул. Пионерская, д. 46</t>
  </si>
  <si>
    <t>ул. Пискунова, д. 4</t>
  </si>
  <si>
    <t>ул. Пролетарская, д. 11</t>
  </si>
  <si>
    <t>ул. Промышленная, д. 1</t>
  </si>
  <si>
    <t>ул. Промышленная, д. 3</t>
  </si>
  <si>
    <t>ул. Пушкина, д. 12А</t>
  </si>
  <si>
    <t>ул. Рознина, д. 23</t>
  </si>
  <si>
    <t>ул. Рознина, д. 32</t>
  </si>
  <si>
    <t>ул. Сургутская, д. 27</t>
  </si>
  <si>
    <t>ул. Чкалова, д. 53</t>
  </si>
  <si>
    <t>ул. Шевченко, д. 21</t>
  </si>
  <si>
    <t>ул. Шевченко, д. 22</t>
  </si>
  <si>
    <t>ул. Шевченко, д. 23</t>
  </si>
  <si>
    <t>ул. Шевченко, д. 24</t>
  </si>
  <si>
    <t>ул. Шевченко, д. 25</t>
  </si>
  <si>
    <t>ул. Шевченко, д. 26</t>
  </si>
  <si>
    <t>ул. Шевченко, д. 27</t>
  </si>
  <si>
    <t>ул. Шевченко, д. 33</t>
  </si>
  <si>
    <t>ул. Шевченко, д. 35</t>
  </si>
  <si>
    <t>ул. Шевченко, д. 37</t>
  </si>
  <si>
    <t>ул. Шевченко, д. 39</t>
  </si>
  <si>
    <t>ул. Шевченко, д. 41</t>
  </si>
  <si>
    <t>ул. Шевченко, д. 43</t>
  </si>
  <si>
    <t>ул. Шевченко, д. 45</t>
  </si>
  <si>
    <t>ул. Энгельса, д. 15</t>
  </si>
  <si>
    <t>п. Горноправдинск, проезд. Центральный, д. 8</t>
  </si>
  <si>
    <t>п. Горноправдинск, ул. Петелина, д. 1</t>
  </si>
  <si>
    <t>п. Горноправдинск, ул. Петелина, д. 1А</t>
  </si>
  <si>
    <t>п. Горноправдинск, ул. Петелина, д. 2</t>
  </si>
  <si>
    <t>п. Горноправдинск, ул. Петелина, д. 4</t>
  </si>
  <si>
    <t>город Югорск</t>
  </si>
  <si>
    <t>ул. Декабристов, д. 6</t>
  </si>
  <si>
    <t>ул. Железнодорожная, д. 11, корп. А</t>
  </si>
  <si>
    <t>ул. 40 лет Победы, д. 7</t>
  </si>
  <si>
    <t>ул. Мира, д. 18, корп. 3</t>
  </si>
  <si>
    <t xml:space="preserve">2019 год </t>
  </si>
  <si>
    <t>Всего по автономному округу на 2019 год</t>
  </si>
  <si>
    <t>г. Белоярский,мкр. 3, д. 27</t>
  </si>
  <si>
    <t>г. Белоярский,мкр. 3, д. 4</t>
  </si>
  <si>
    <t>г. Белоярский,ул. Молодости, д. 4а</t>
  </si>
  <si>
    <t>с. Казым, ул. Ягодная, д. 2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</si>
  <si>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</si>
  <si>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</si>
  <si>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</si>
  <si>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58</t>
  </si>
  <si>
    <t>п. Светлый, ул. Первопроходцев, д. 61</t>
  </si>
  <si>
    <t>п. Светлый, ул. Первопроходцев, д. 63</t>
  </si>
  <si>
    <t>пгт. Игрим, ул. Королева, д. 15</t>
  </si>
  <si>
    <t>пгт. Игрим, ул. Сухарева, д. 16</t>
  </si>
  <si>
    <t>с. Саранпауль, ул. Е.Артеевой, д. 8</t>
  </si>
  <si>
    <t>пгт. Мортка, пер. Советский, д. 3</t>
  </si>
  <si>
    <t>пгт. Мортка, ул. Г.М.Борисова, д. 2а</t>
  </si>
  <si>
    <t>пгт. Мортка, ул. Ленина, д. 13</t>
  </si>
  <si>
    <t>пгт. Мортка, ул. Путейская, д. 8</t>
  </si>
  <si>
    <t>ул. Дружбы Народов, д. 12А</t>
  </si>
  <si>
    <t>ул. Дружбы Народов, д. 12Б</t>
  </si>
  <si>
    <t>ул. Дружбы Народов, д. 12В</t>
  </si>
  <si>
    <t>ул. Дружбы Народов, д. 28</t>
  </si>
  <si>
    <t>ул. Дружбы Народов, д. 8</t>
  </si>
  <si>
    <t>ул. Мира, д. 4Б</t>
  </si>
  <si>
    <t>ул. Прибалтийская, д. 3А</t>
  </si>
  <si>
    <t>ул. Привокзальная, д. 3</t>
  </si>
  <si>
    <t>ул. Привокзальная, д. 31</t>
  </si>
  <si>
    <t>ул. Привокзальная, д. 35</t>
  </si>
  <si>
    <t>ул. Привокзальная, д. 37а</t>
  </si>
  <si>
    <t>ул. Привокзальная, д. 7</t>
  </si>
  <si>
    <t>ул. Степана Повха, д. 2</t>
  </si>
  <si>
    <t>Итого по г. Когалыму</t>
  </si>
  <si>
    <t>ул. Дружбы Народов, д. 33</t>
  </si>
  <si>
    <t>ул. Комсомольская, д. 20</t>
  </si>
  <si>
    <t>ул. Комсомольская, д. 26</t>
  </si>
  <si>
    <t>ул. Ленина, д. 15</t>
  </si>
  <si>
    <t>ул. Ленина, д. 15а</t>
  </si>
  <si>
    <t>ул. Ленина, д. 17</t>
  </si>
  <si>
    <t>ул. Мира, д. 20</t>
  </si>
  <si>
    <t>ул. Мира, д. 9</t>
  </si>
  <si>
    <t>ул. Солнечная, д. 10</t>
  </si>
  <si>
    <t>ул. Солнечная, д. 10А</t>
  </si>
  <si>
    <t>пгт. Высокий, ул. Бахилова, д. 4</t>
  </si>
  <si>
    <t>ул. Свободы, д. 38</t>
  </si>
  <si>
    <t>ул. Строителей, д. 3, корп. 2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</si>
  <si>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</si>
  <si>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</si>
  <si>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</si>
  <si>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</si>
  <si>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5, корп. 1</t>
  </si>
  <si>
    <t>ул. Чехова, д. 1, корп. 1</t>
  </si>
  <si>
    <t>мкр. 12-й, д. 53</t>
  </si>
  <si>
    <t>мкр. 3-й, д. 12</t>
  </si>
  <si>
    <t>мкр. 3-й, д. 14</t>
  </si>
  <si>
    <t>мкр. 3-й, д. 15</t>
  </si>
  <si>
    <t>мкр. 3-й, д. 9</t>
  </si>
  <si>
    <t>мкр. 5-й, д. 65</t>
  </si>
  <si>
    <t>мкр. 7-й, д. 56</t>
  </si>
  <si>
    <t>мкр. 8-й, д. 10</t>
  </si>
  <si>
    <t>мкр. 8-й, д. 2</t>
  </si>
  <si>
    <t>мкр. 8-й, д. 3</t>
  </si>
  <si>
    <t>мкр. 8-й, д. 7</t>
  </si>
  <si>
    <t>п. Куть-Ях, д. 10</t>
  </si>
  <si>
    <t>п. Куть-Ях, д. 3</t>
  </si>
  <si>
    <t>п. Куть-Ях, д. 9</t>
  </si>
  <si>
    <t>п. Сингапай, ул. Круг Б-4, д. 29</t>
  </si>
  <si>
    <t>п. Сингапай, ул. Круг Б-4, д. 33</t>
  </si>
  <si>
    <t>п. Сингапай, ул. Круг Б-4, д. 34</t>
  </si>
  <si>
    <t>пгт. Пойковский, мкр. 3-й, д. 22</t>
  </si>
  <si>
    <t>с. Чеускино, ул. Центральная, д. 16</t>
  </si>
  <si>
    <t>б-р. Комсомольский, д. 14А</t>
  </si>
  <si>
    <t>б-р. Комсомольский, д. 5А</t>
  </si>
  <si>
    <t>пр-кт. Победы, д. 12</t>
  </si>
  <si>
    <t>пр-кт. Победы, д. 20а</t>
  </si>
  <si>
    <t>пр-кт. Победы, д. 20б</t>
  </si>
  <si>
    <t>пр-кт. Победы, д. 24</t>
  </si>
  <si>
    <t>пр-кт. Победы, д. 25</t>
  </si>
  <si>
    <t>ул. Гагарина, д. 7</t>
  </si>
  <si>
    <t>ул. Гагарина, д. 7б</t>
  </si>
  <si>
    <t>ул. Дружбы Народов, д. 29а</t>
  </si>
  <si>
    <t>ул. Заводская, д. 11, корп. 11</t>
  </si>
  <si>
    <t>ул. Заводская, д. 11а</t>
  </si>
  <si>
    <t>ул. Заводская, д. 13</t>
  </si>
  <si>
    <t>ул. Интернациональная, д. 14Б</t>
  </si>
  <si>
    <t>ул. Маршала Жукова, д. 11</t>
  </si>
  <si>
    <t>ул. Маршала Жукова, д. 11А</t>
  </si>
  <si>
    <t>ул. Менделеева, д. 4</t>
  </si>
  <si>
    <t>ул. Менделеева, д. 4а</t>
  </si>
  <si>
    <t>ул. Мира, д. 18а</t>
  </si>
  <si>
    <t>ул. Мира, д. 34А</t>
  </si>
  <si>
    <t>ул. Мира, д. 58</t>
  </si>
  <si>
    <t>ул. Мира, д. 58Б</t>
  </si>
  <si>
    <t>ул. Мира, д. 5А</t>
  </si>
  <si>
    <t>ул. Мира, д. 60Б</t>
  </si>
  <si>
    <t>ул. Мира, д. 62</t>
  </si>
  <si>
    <t>ул. Мира, д. 64</t>
  </si>
  <si>
    <t>ул. Мира, д. 64а</t>
  </si>
  <si>
    <t>ул. Мира, д. 66</t>
  </si>
  <si>
    <t>ул. Мира, д. 66а</t>
  </si>
  <si>
    <t>ул. Мира, д. 68а</t>
  </si>
  <si>
    <t>ул. Мира, д. 70</t>
  </si>
  <si>
    <t>ул. Мира, д. 70а</t>
  </si>
  <si>
    <t>ул. Мира, д. 81</t>
  </si>
  <si>
    <t>ул. Мира, д. 85</t>
  </si>
  <si>
    <t>ул. Нефтяников, д. 15</t>
  </si>
  <si>
    <t>ул. Нефтяников, д. 15А</t>
  </si>
  <si>
    <t>ул. Нефтяников, д. 17А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</si>
  <si>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</si>
  <si>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</si>
  <si>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</si>
  <si>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</si>
  <si>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</si>
  <si>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66</t>
  </si>
  <si>
    <t>ул. Нефтяников, д. 68</t>
  </si>
  <si>
    <t>ул. Нефтяников, д. 72Б</t>
  </si>
  <si>
    <t>ул. Нефтяников, д. 74</t>
  </si>
  <si>
    <t>ул. Нефтяников, д. 76</t>
  </si>
  <si>
    <t>ул. Нефтяников, д. 78</t>
  </si>
  <si>
    <t>ул. Нефтяников, д. 78А</t>
  </si>
  <si>
    <t>ул. Озёрная, д. 1</t>
  </si>
  <si>
    <t>ул. Омская, д. 6</t>
  </si>
  <si>
    <t>ул. Омская, д. 6а</t>
  </si>
  <si>
    <t>ул. Пермская, д. 3</t>
  </si>
  <si>
    <t>ул. Пионерская, д. 5</t>
  </si>
  <si>
    <t>ул. Северная, д. 76Б</t>
  </si>
  <si>
    <t>ул. Спортивная, д. 11</t>
  </si>
  <si>
    <t>ул. Спортивная, д. 13</t>
  </si>
  <si>
    <t>ул. Спортивная, д. 13А</t>
  </si>
  <si>
    <t>ул. Спортивная, д. 5А</t>
  </si>
  <si>
    <t>ул. Чапаева, д. 17</t>
  </si>
  <si>
    <t>ул. Чапаева, д. 19</t>
  </si>
  <si>
    <t>ул. Чапаева, д. 21</t>
  </si>
  <si>
    <t>ул. Чапаева, д. 23</t>
  </si>
  <si>
    <t>ул. Чапаева, д. 65</t>
  </si>
  <si>
    <t>ул. Чапаева, д. 67</t>
  </si>
  <si>
    <t>ул. Чапаева, д. 69</t>
  </si>
  <si>
    <t>п. Ваховск, ул. Зеленая, д. 10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</si>
  <si>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</si>
  <si>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</si>
  <si>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</si>
  <si>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Всего по Нижневартовскому р-ну</t>
  </si>
  <si>
    <t>мкр. 1-й, д. 22</t>
  </si>
  <si>
    <t>мкр. 1-й, д. 35</t>
  </si>
  <si>
    <t>мкр. 1-й, д. 36</t>
  </si>
  <si>
    <t>мкр. 1-й, д. 37</t>
  </si>
  <si>
    <t>мкр. 1-й, д. 48</t>
  </si>
  <si>
    <t>мкр. 1-й, д. 50</t>
  </si>
  <si>
    <t>мкр. 1-й, д. 51</t>
  </si>
  <si>
    <t>мкр. 2-й, д. 4</t>
  </si>
  <si>
    <t>мкр. 4-й, д. 6</t>
  </si>
  <si>
    <t>мкр. 4-й, д. 7</t>
  </si>
  <si>
    <t>ул. Речная, д. 107</t>
  </si>
  <si>
    <t>ул. Тихона Сенькина, д. 1</t>
  </si>
  <si>
    <t>ул. Тихона Сенькина, д. 12</t>
  </si>
  <si>
    <t>пгт. Приобье, мкр. Речников, д. 13</t>
  </si>
  <si>
    <t>пгт. Приобье, ул. Крымская, д. 45</t>
  </si>
  <si>
    <t>пгт. Приобье, ул. Крымская, д. 4а</t>
  </si>
  <si>
    <t>п. Унъюган, ул. Матросова, д. 18</t>
  </si>
  <si>
    <t>пгт. Приобье, ул. Строителей, д. 57</t>
  </si>
  <si>
    <t>ул. Комсомольская, д. 2</t>
  </si>
  <si>
    <t>ул. Комсомольская, д. 6</t>
  </si>
  <si>
    <t>ул. Комсомольская, д. 7</t>
  </si>
  <si>
    <t>ул. Молодежная, д. 8</t>
  </si>
  <si>
    <t>Итого по г. Покачи</t>
  </si>
  <si>
    <t>мкр. 1-й, д. 46</t>
  </si>
  <si>
    <t>мкр. 3-й, д. 20</t>
  </si>
  <si>
    <t>мкр. 3-й, д. 6</t>
  </si>
  <si>
    <t>пр-кт. Ленина, д. 40</t>
  </si>
  <si>
    <t>пр-кт. Ленина, д. 58</t>
  </si>
  <si>
    <t>пр-кт. Ленина, д. 59</t>
  </si>
  <si>
    <t>пр-кт. Ленина, д. 61/1</t>
  </si>
  <si>
    <t>пр-кт. Мира, д. 32/1</t>
  </si>
  <si>
    <t>пр-кт. Мира, д. 34/1</t>
  </si>
  <si>
    <t>пр-кт. Мира, д. 35, корп. 1</t>
  </si>
  <si>
    <t>пр-кт. Мира, д. 35, корп. 2</t>
  </si>
  <si>
    <t>пр-кт. Мира, д. 35, корп. 3</t>
  </si>
  <si>
    <t>пр-кт. Мира, д. 36/1</t>
  </si>
  <si>
    <t>пр-кт. Мира, д. 37, корп. 2</t>
  </si>
  <si>
    <t>пр-кт. Мира, д. 37/1</t>
  </si>
  <si>
    <t>пр-кт. Мира, д. 8</t>
  </si>
  <si>
    <t>пр-кт. Набережный, д. 12</t>
  </si>
  <si>
    <t>ул. 30 лет Победы, д. 11</t>
  </si>
  <si>
    <t>ул. 30 лет Победы, д. 28</t>
  </si>
  <si>
    <t>ул. 50 лет ВЛКСМ, д. 10</t>
  </si>
  <si>
    <t>ул. Бажова, д. 13</t>
  </si>
  <si>
    <t>ул. Бажова, д. 15</t>
  </si>
  <si>
    <t>ул. Бажова, д. 17</t>
  </si>
  <si>
    <t>ул. Бажова, д. 24</t>
  </si>
  <si>
    <t>ул. Бажова, д. 3</t>
  </si>
  <si>
    <t>ул. Бажова, д. 3/1</t>
  </si>
  <si>
    <t>ул. Бажова, д. 7</t>
  </si>
  <si>
    <t>ул. Бажова, д. 9</t>
  </si>
  <si>
    <t>ул. Бахилова, д. 1</t>
  </si>
  <si>
    <t>ул. Бахилова, д. 11</t>
  </si>
  <si>
    <t>ул. Бахилова, д. 4</t>
  </si>
  <si>
    <t>ул. Бахилова, д. 9А</t>
  </si>
  <si>
    <t>ул. Грибоедова, д. 11</t>
  </si>
  <si>
    <t>ул. Грибоедова, д. 13</t>
  </si>
  <si>
    <t>ул. Григория Кукуевицкого, д. 12</t>
  </si>
  <si>
    <t>ул. Дзержинского, д. 10</t>
  </si>
  <si>
    <t>ул. Дзержинского, д. 12</t>
  </si>
  <si>
    <t>ул. Дзержинского, д. 16А</t>
  </si>
  <si>
    <t>ул. Дзержинского, д. 16Б</t>
  </si>
  <si>
    <t>ул. Ленинградская, д. 1</t>
  </si>
  <si>
    <t>ул. Ленинградская, д. 3</t>
  </si>
  <si>
    <t>ул. Магистральная, д. 26</t>
  </si>
  <si>
    <t>ул. Майская, д. 4</t>
  </si>
  <si>
    <t>ул. Майская, д. 6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</si>
  <si>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</si>
  <si>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</si>
  <si>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</si>
  <si>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</si>
  <si>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Островского, д. 4</t>
  </si>
  <si>
    <t>ул. Островского, д. 6</t>
  </si>
  <si>
    <t>ул. Просвещения, д. 45</t>
  </si>
  <si>
    <t>ул. Просвещения, д. 48</t>
  </si>
  <si>
    <t>ул. Студенческая, д. 11</t>
  </si>
  <si>
    <t>ул. Студенческая, д. 7</t>
  </si>
  <si>
    <t>ул. Энергетиков, д. 13</t>
  </si>
  <si>
    <t>ул. Энергетиков, д. 16а</t>
  </si>
  <si>
    <t>ул. Энергетиков, д. 18</t>
  </si>
  <si>
    <t>ул. Энергетиков, д. 29</t>
  </si>
  <si>
    <t>ул. Энергетиков, д. 31</t>
  </si>
  <si>
    <t>ул. Энергетиков, д. 33</t>
  </si>
  <si>
    <t>ул. Энергетиков, д. 41</t>
  </si>
  <si>
    <t>ул. Энергетиков, д. 43</t>
  </si>
  <si>
    <t>ул. Энтузиастов, д. 55</t>
  </si>
  <si>
    <t>ул. Энтузиастов, д. 6</t>
  </si>
  <si>
    <t>ул. Энтузиастов, д. 61</t>
  </si>
  <si>
    <t>ул. Энтузиастов, д. 63</t>
  </si>
  <si>
    <t>ул. Энтузиастов, д. 67</t>
  </si>
  <si>
    <t>ул. Энтузиастов, д. 8</t>
  </si>
  <si>
    <t>г. Советский, пер. Строительный, д. 11</t>
  </si>
  <si>
    <t>г. Советский, ул. Гастелло, д. 26</t>
  </si>
  <si>
    <t>г. Советский, ул. Гастелло, д. 28</t>
  </si>
  <si>
    <t>г. Советский, ул. Гастелло, д. 41</t>
  </si>
  <si>
    <t>г. Советский, ул. Железнодорожная, д. 16</t>
  </si>
  <si>
    <t>г. Советский, ул. Железнодорожная, д. 2</t>
  </si>
  <si>
    <t>г. Советский, ул. Железнодорожная, д. 6</t>
  </si>
  <si>
    <t>г. Советский, ул. Калинина, д. 44</t>
  </si>
  <si>
    <t>г. Советский, ул. Киевская, д. 11</t>
  </si>
  <si>
    <t>г. Советский, ул. Киевская, д. 23</t>
  </si>
  <si>
    <t>г. Советский, ул. Короленко, д. 3</t>
  </si>
  <si>
    <t>г. Советский, ул. Короленко, д. 4</t>
  </si>
  <si>
    <t>г. Советский, ул. Короленко, д. 5</t>
  </si>
  <si>
    <t>г. Советский, ул. Короленко, д. 7</t>
  </si>
  <si>
    <t>г. Советский, ул. Кошевого, д. 7</t>
  </si>
  <si>
    <t>г. Советский, ул. Орджоникидзе, д. 6а</t>
  </si>
  <si>
    <t>г. Советский, ул. Садовая, д. 3</t>
  </si>
  <si>
    <t>г. Советский, ул. Строительная, д. 40, корп. а</t>
  </si>
  <si>
    <t>г. Советский, ул. Юности, д. 7</t>
  </si>
  <si>
    <t>г. Советский, ул. Юности, д. 9</t>
  </si>
  <si>
    <t>Итого по Советскому р-ну</t>
  </si>
  <si>
    <t>г. Лянтор, мкр. 1-й, д. 56</t>
  </si>
  <si>
    <t>г. Лянтор, мкр. 1-й, д. 82а</t>
  </si>
  <si>
    <t>г. Лянтор, мкр. 2-й, д. 51</t>
  </si>
  <si>
    <t>г. Лянтор, мкр. 2-й, д. 54</t>
  </si>
  <si>
    <t>г. Лянтор, мкр. 2-й, д. 56</t>
  </si>
  <si>
    <t>г. Лянтор, мкр. 3-й, д. 3</t>
  </si>
  <si>
    <t>г. Лянтор, мкр. 3-й, д. 49</t>
  </si>
  <si>
    <t>г. Лянтор, мкр. 4-й, д. 2</t>
  </si>
  <si>
    <t>г. Лянтор, мкр. 4-й, д. 3</t>
  </si>
  <si>
    <t>г. Лянтор, мкр. 4-й, д. 5</t>
  </si>
  <si>
    <t>г. Лянтор, мкр. 4-й, д. 6</t>
  </si>
  <si>
    <t>г. Лянтор, мкр. 4-й, д. 7</t>
  </si>
  <si>
    <t>г. Лянтор, мкр. 6-й, д. 41</t>
  </si>
  <si>
    <t>г. Лянтор, мкр. 7-й, д. 40</t>
  </si>
  <si>
    <t>г. Лянтор, мкр. 7-й, д. 43</t>
  </si>
  <si>
    <t>г. Лянтор, мкр. 7-й, д. 48</t>
  </si>
  <si>
    <t>г. Лянтор, мкр. 7-й, д. 51</t>
  </si>
  <si>
    <t>г. Лянтор, ул. Салавата Юлаева, д. 5</t>
  </si>
  <si>
    <t>г. Лянтор, ул. Салавата Юлаева, д. 6</t>
  </si>
  <si>
    <t>г. Лянтор, ул. Эстонских Дорожников, д. 39</t>
  </si>
  <si>
    <t>п. Солнечный, ул. Сибирская, д.4а</t>
  </si>
  <si>
    <t>д. Лямина, ул. Речников, д. 10</t>
  </si>
  <si>
    <t>п. Нижнесортымский, пер. Строителей, д. 1</t>
  </si>
  <si>
    <t>пгт. Барсово, ул. Апрельская, д. 6</t>
  </si>
  <si>
    <t>пгт. Белый Яр, ул. Маяковского, д. 29</t>
  </si>
  <si>
    <t>пгт. Белый Яр, ул. Симонова, д. 2</t>
  </si>
  <si>
    <t>пгт. Белый Яр, ул. Симонова, д. 9</t>
  </si>
  <si>
    <t>пгт. Белый Яр, ул. Шукшина, д. 11</t>
  </si>
  <si>
    <t>пгт. Белый Яр, ул. Шукшина, д. 12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</si>
  <si>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</si>
  <si>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</si>
  <si>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</si>
  <si>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</si>
  <si>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</si>
  <si>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19</t>
  </si>
  <si>
    <t>пгт. Белый Яр, ул. Шукшина, д. 9</t>
  </si>
  <si>
    <t>пгт. Федоровский, пер. Тюменский, д. 5а</t>
  </si>
  <si>
    <t>пгт. Федоровский, ул. Ленина, д. 11</t>
  </si>
  <si>
    <t>пгт. Федоровский, ул. Ленина, д. 13а</t>
  </si>
  <si>
    <t>пгт. Федоровский, ул. Ленина, д. 19</t>
  </si>
  <si>
    <t>пгт. Федоровский, ул. Московская, д. 3</t>
  </si>
  <si>
    <t>пгт. Федоровский, ул. Пионерная, д. 31а</t>
  </si>
  <si>
    <t>пгт. Федоровский, ул. Пионерная, д. 53</t>
  </si>
  <si>
    <t>пгт. Федоровский, ул. Пионерная, д. 55</t>
  </si>
  <si>
    <t>пгт. Федоровский, ул. Пионерная, д. 7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</si>
  <si>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</si>
  <si>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</si>
  <si>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</si>
  <si>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пгт. Федоровский, ул. Строителей, д. 1</t>
  </si>
  <si>
    <t>пгт. Федоровский, ул. Строителей, д. 13</t>
  </si>
  <si>
    <t>пгт. Федоровский, ул. Строителей, д. 3</t>
  </si>
  <si>
    <t>пгт. Федоровский, ул. Строителей, д. 5а</t>
  </si>
  <si>
    <t>пгт. Федоровский, ул. Строителей, д. 5б</t>
  </si>
  <si>
    <t>с. Локосово, ул. Советская, д. 4</t>
  </si>
  <si>
    <t>с. Локосово, ул. Центральная, д. 42</t>
  </si>
  <si>
    <t>с. Угут, ул. Молодежная, д. 16</t>
  </si>
  <si>
    <t>с. Угут, ул. Молодежная, д. 20</t>
  </si>
  <si>
    <t>с. Угут, ул. Молодежная, д. 4</t>
  </si>
  <si>
    <t>с. Угут, ул. Советская, д. 3</t>
  </si>
  <si>
    <t>с. Угут, ул. Советская, д. 7</t>
  </si>
  <si>
    <t>мкр. 2, д. 29</t>
  </si>
  <si>
    <t>мкр. 2, д. 30</t>
  </si>
  <si>
    <t>мкр. 2, д. 31</t>
  </si>
  <si>
    <t>мкр. 2, д. 33</t>
  </si>
  <si>
    <t>мкр. 2, д. 34</t>
  </si>
  <si>
    <t>мкр. 2, д. 39</t>
  </si>
  <si>
    <t>мкр. 2, д. 65</t>
  </si>
  <si>
    <t>мкр. 2, д. 69</t>
  </si>
  <si>
    <t>мкр. 2, д. 83</t>
  </si>
  <si>
    <t>мкр. 2, д. 88</t>
  </si>
  <si>
    <t>мкр. 2, д. 89А</t>
  </si>
  <si>
    <t>ул. Гагарина, д. 290</t>
  </si>
  <si>
    <t>ул. Калинина, д. 27</t>
  </si>
  <si>
    <t>ул. Калинина, д. 48</t>
  </si>
  <si>
    <t>ул. Конева, д. 16</t>
  </si>
  <si>
    <t>ул. Кооперативная, д. 57</t>
  </si>
  <si>
    <t>ул. Красноармейская, д. 1</t>
  </si>
  <si>
    <t>ул. Красноармейская, д. 24</t>
  </si>
  <si>
    <t>ул. Красноармейская, д. 5</t>
  </si>
  <si>
    <t>ул. Красногвардейская, д. 10</t>
  </si>
  <si>
    <t>ул. Красногвардейская, д. 12</t>
  </si>
  <si>
    <t>ул. Красногвардейская, д. 6</t>
  </si>
  <si>
    <t>ул. Красногвардейская, д. 7</t>
  </si>
  <si>
    <t>ул. Красногвардейская, д. 7А</t>
  </si>
  <si>
    <t>ул. Ленина, д. 100</t>
  </si>
  <si>
    <t>ул. Лермонтова, д. 33</t>
  </si>
  <si>
    <t>ул. Лопарева, д. 14</t>
  </si>
  <si>
    <t>ул. Мира, д. 109</t>
  </si>
  <si>
    <t>ул. Мира, д. 76</t>
  </si>
  <si>
    <t>ул. Мира, д. 78</t>
  </si>
  <si>
    <t>ул. Пролетарская, д. 15</t>
  </si>
  <si>
    <t>ул. Пролетарская, д. 2</t>
  </si>
  <si>
    <t>ул. Пролетарская, д. 4</t>
  </si>
  <si>
    <t>ул. Пролетарская, д. 6</t>
  </si>
  <si>
    <t>ул. Пролетарская, д. 8</t>
  </si>
  <si>
    <t>ул. Пушкина, д. 16</t>
  </si>
  <si>
    <t>ул. Пушкина, д. 20</t>
  </si>
  <si>
    <t>ул. Рознина, д. 68</t>
  </si>
  <si>
    <t>ул. Рознина, д. 72</t>
  </si>
  <si>
    <t>ул. Свободы, д. 28</t>
  </si>
  <si>
    <t>ул. Свободы, д. 32</t>
  </si>
  <si>
    <t>ул. Свободы, д. 44</t>
  </si>
  <si>
    <t>ул. Свободы, д. 45</t>
  </si>
  <si>
    <t>ул. Сирина, д. 51</t>
  </si>
  <si>
    <t>ул. Спортивная, д. 4</t>
  </si>
  <si>
    <t>ул. Спортивная, д. 8</t>
  </si>
  <si>
    <t>ул. Строителей, д. 103</t>
  </si>
  <si>
    <t>ул. Строителей, д. 105</t>
  </si>
  <si>
    <t>ул. Строителей, д. 105а</t>
  </si>
  <si>
    <t>ул. Строителей, д. 107</t>
  </si>
  <si>
    <t>ул. Строителей, д. 71</t>
  </si>
  <si>
    <t>ул. Строителей, д. 73</t>
  </si>
  <si>
    <t>ул. Строителей, д. 75</t>
  </si>
  <si>
    <t>ул. Строителей, д. 77</t>
  </si>
  <si>
    <t>ул. Строителей, д. 79</t>
  </si>
  <si>
    <t>ул. Строителей, д. 81</t>
  </si>
  <si>
    <t>ул. Строителей, д. 82</t>
  </si>
  <si>
    <t>ул. Чехова, д. 62</t>
  </si>
  <si>
    <t>ул. Чехова, д. 64А</t>
  </si>
  <si>
    <t>ул. Чехова, д. 66А</t>
  </si>
  <si>
    <t>ул. Чехова, д. 67</t>
  </si>
  <si>
    <t>ул. Шевченко, д. 55</t>
  </si>
  <si>
    <t>ул. Школьная, д. 2А</t>
  </si>
  <si>
    <t>Итого по г. Ханты-Мансийску</t>
  </si>
  <si>
    <t>п. Горноправдинск, пер. Школьный, д. 3А</t>
  </si>
  <si>
    <t>п. Горноправдинск, ул. Петелина, д. 10</t>
  </si>
  <si>
    <t>п. Горноправдинск, ул. Петелина, д. 5</t>
  </si>
  <si>
    <t>п. Горноправдинск, ул. Петелина, д. 6</t>
  </si>
  <si>
    <t>п. Горноправдинск, ул. Победы, д. 5 А</t>
  </si>
  <si>
    <t>ул. 40 лет Победы, д. 9</t>
  </si>
  <si>
    <t>ул. Попова, д. 60, корп. Б</t>
  </si>
  <si>
    <t>ул. Свердлова, д. 1</t>
  </si>
  <si>
    <t>ул. Свердлова, д. 6</t>
  </si>
  <si>
    <t>ул. Таежная, д. 12, корп. 2</t>
  </si>
  <si>
    <t>ул. Толстого, д. 2</t>
  </si>
  <si>
    <t>п. Горноправдинск, ул. Таежная, д. 2</t>
  </si>
  <si>
    <t>п. Горноправдинск, ул. Победы, д. 4</t>
  </si>
  <si>
    <t>п. Кедровый, ул. Старая Набережная, д. 13</t>
  </si>
  <si>
    <t>г. Белоярский,мкр. 3, д. 6</t>
  </si>
  <si>
    <t>пгт. Игрим, ул. Кооперативная, д. 25</t>
  </si>
  <si>
    <t>пгт. Игрим, ул. Пушкина, д. 7</t>
  </si>
  <si>
    <t>пгт. Игрим, ул. Королева, д. 11</t>
  </si>
  <si>
    <t>пгт. Игрим, ул. Королева, д. 17</t>
  </si>
  <si>
    <t>с. Саранпауль, ул. Семена Васильевича Семяшкина, д. 4</t>
  </si>
  <si>
    <t>ул. Парковая, д. 1</t>
  </si>
  <si>
    <t>ул. Парковая, д. 5</t>
  </si>
  <si>
    <t>ул. Парковая, д. 7А</t>
  </si>
  <si>
    <t>ул. Первостроителей, д. 2</t>
  </si>
  <si>
    <t>пр-кт. Победы, д. 17</t>
  </si>
  <si>
    <t>пр-кт. Победы, д. 17а</t>
  </si>
  <si>
    <t>пр-кт. Победы, д. 21</t>
  </si>
  <si>
    <t>ул. Маршала Жукова, д. 2а</t>
  </si>
  <si>
    <t>ул. Маршала Жукова, д. 4б</t>
  </si>
  <si>
    <t>ул. Менделеева, д. 16</t>
  </si>
  <si>
    <t>ул. Менделеева, д. 18</t>
  </si>
  <si>
    <t>ул. Менделеева, д. 22</t>
  </si>
  <si>
    <t>ул. Менделеева, д. 24</t>
  </si>
  <si>
    <t>ул. Нефтяников, д. 1А</t>
  </si>
  <si>
    <t>пгт. Андра, мкр. Финский, д. 3</t>
  </si>
  <si>
    <t>ул. Железнодорожная, д. 45</t>
  </si>
  <si>
    <t>пгт. Игрим, ул. Спортивная, д. 18</t>
  </si>
  <si>
    <t>ул. Ленина, д. 4, корп. 1</t>
  </si>
  <si>
    <t>ул. Свободы, д. 29, корп. 2</t>
  </si>
  <si>
    <t>п. Алябьевский, ул. Токмянина, д. 4</t>
  </si>
  <si>
    <t>п. АСС ГПЗ, д.38</t>
  </si>
  <si>
    <t>пгт. Белый Яр, мкр. 1-й, д. 2</t>
  </si>
  <si>
    <t>пгт. Белый Яр, ул. Есенина, д. 22</t>
  </si>
  <si>
    <t>пгт. Белый Яр, ул. Есенина, д. 37</t>
  </si>
  <si>
    <t>пгт. Белый Яр, ул. Кушникова, д. 54</t>
  </si>
  <si>
    <t>пгт. Белый Яр, ул. Маяковского, д. 12</t>
  </si>
  <si>
    <t>пгт. Белый Яр, ул. Симонова, д. 11</t>
  </si>
  <si>
    <t>пгт. Белый Яр, ул. Симонова, д. 7</t>
  </si>
  <si>
    <t>пгт. Белый Яр, ул. Шукшина, д. 1</t>
  </si>
  <si>
    <t>пгт. Белый Яр, ул. Шукшина, д. 10</t>
  </si>
  <si>
    <t>пгт. Белый Яр, ул. Шукшина, д. 13</t>
  </si>
  <si>
    <t>пгт. Белый Яр, ул. Шукшина, д. 18</t>
  </si>
  <si>
    <t>пгт. Белый Яр, ул. Шукшина, д. 2</t>
  </si>
  <si>
    <t>пгт. Белый Яр, ул. Шукшина, д. 5</t>
  </si>
  <si>
    <t>пгт. Белый Яр, ул. Шукшина, д. 6</t>
  </si>
  <si>
    <t>пгт. Белый Яр, ул. Шукшина, д. 7</t>
  </si>
  <si>
    <t>пгт. Федоровский, ул. Ленина, д. 2</t>
  </si>
  <si>
    <t>ул. Мира, д. 89А</t>
  </si>
  <si>
    <t>пгт. Мортка, ул. Ленина, д. 7</t>
  </si>
  <si>
    <t>г. Лянтор, мкр. 3-й, д. 45</t>
  </si>
  <si>
    <t>г. Лянтор, мкр. 3-й, д. 46</t>
  </si>
  <si>
    <t>ул. Березовская, д. 8Б</t>
  </si>
  <si>
    <t>ул. Гагарина, д. 103</t>
  </si>
  <si>
    <t>ул. Гагарина, д. 111</t>
  </si>
  <si>
    <t>ул. Гагарина, д. 297</t>
  </si>
  <si>
    <t>ул. Гагарина, д. 55</t>
  </si>
  <si>
    <t>ул. Гагарина, д. 63</t>
  </si>
  <si>
    <t>ул. Гагарина, д. 77</t>
  </si>
  <si>
    <t>ул. Зырянова, д. 21</t>
  </si>
  <si>
    <t>ул. Лермонтова, д. 31А</t>
  </si>
  <si>
    <t>ул. Мира, д. 103</t>
  </si>
  <si>
    <t>ул. Мира, д. 117</t>
  </si>
  <si>
    <t>ул. Мира, д. 125</t>
  </si>
  <si>
    <t>ул. Мира, д. 50</t>
  </si>
  <si>
    <t>ул. Мира, д. 74</t>
  </si>
  <si>
    <t>ул. Мира, д. 87Б</t>
  </si>
  <si>
    <t>ул. Островского, д. 38</t>
  </si>
  <si>
    <t>ул. Пионерская, д. 98</t>
  </si>
  <si>
    <t>ул. Пушкина, д. 15А</t>
  </si>
  <si>
    <t>ул. Рознина, д. 38</t>
  </si>
  <si>
    <t>ул. Рознина, д. 70А</t>
  </si>
  <si>
    <t>ул. Спортивная, д. 1</t>
  </si>
  <si>
    <t>ул. Школьная, д. 4</t>
  </si>
  <si>
    <t>ул. Кооперативная, д. 34</t>
  </si>
  <si>
    <t>ул. Крупской, д. 15</t>
  </si>
  <si>
    <t>ул. Ленина, д. 113А</t>
  </si>
  <si>
    <t>ул. Лермонтова, д. 23</t>
  </si>
  <si>
    <t>мкр. 7-й, д. 32</t>
  </si>
  <si>
    <t>мкр. 7-й, д. 33</t>
  </si>
  <si>
    <t>мкр. 1-й, д. 6</t>
  </si>
  <si>
    <t>мкр. 1-й, д. 25</t>
  </si>
  <si>
    <t xml:space="preserve">ул. Парковая, д. 7 </t>
  </si>
  <si>
    <t>г. Советский, ул. 50 лет Пионерии, д. 1</t>
  </si>
  <si>
    <t>г. Советский, ул. 50 лет Пионерии, д. 2</t>
  </si>
  <si>
    <t>г. Советский, ул. Гастелло, д. 2</t>
  </si>
  <si>
    <t>д. Сайгатина, ул. Совхозная, д. 11</t>
  </si>
  <si>
    <t>ул. Березовская, д. 12</t>
  </si>
  <si>
    <t>ул. Крупской, д. 20</t>
  </si>
  <si>
    <t>ул. Ленина, д. 78</t>
  </si>
  <si>
    <t>ул. Ленина, д. 85</t>
  </si>
  <si>
    <t>ул. Лермонтова, д. 27</t>
  </si>
  <si>
    <t>ул. Мира, д. 105</t>
  </si>
  <si>
    <t>ул. Обская, д.14</t>
  </si>
  <si>
    <t>ул. Пионерская, д. 111</t>
  </si>
  <si>
    <t>ул. Рознина, д. 50</t>
  </si>
  <si>
    <t>ул. Строителей, д. 109</t>
  </si>
  <si>
    <t>ул. Строителей, д. 59</t>
  </si>
  <si>
    <t>мкр. 1-й Центральный, д. 1</t>
  </si>
  <si>
    <t>мкр. 1-й Центральный, д. 10</t>
  </si>
  <si>
    <t>мкр. 1-й Центральный, д. 13</t>
  </si>
  <si>
    <t>мкр. 1-й Центральный, д. 20</t>
  </si>
  <si>
    <t>мкр. 2-й Нефтяников, д. 6</t>
  </si>
  <si>
    <t>пгт. Коммунистический, ул. Медиков, д. 1</t>
  </si>
  <si>
    <t>пгт. Коммунистический, ул. Медиков, д. 2</t>
  </si>
  <si>
    <t>мкр. 1-й Центральный, д. 17</t>
  </si>
  <si>
    <t>мкр. 1-й Центральный, д. 2</t>
  </si>
  <si>
    <t>мкр. 1-й Центральный, д. 9</t>
  </si>
  <si>
    <t>мкр. 2-й Нефтяников, д. 1</t>
  </si>
  <si>
    <t>мкр. 2-й Нефтяников, д. 16</t>
  </si>
  <si>
    <t>мкр. 2-й Нефтяников, д. 2</t>
  </si>
  <si>
    <t>мкр. 2-й Нефтяников, д. 3</t>
  </si>
  <si>
    <t>мкр. 2-й Нефтяников, д. 4</t>
  </si>
  <si>
    <t>мкр. 2-й Нефтяников,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</si>
</sst>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р_._-;\-* #,##0.00_р_._-;_-* &quot;-&quot;??_р_._-;_-@_-"/>
    <numFmt numFmtId="164" formatCode="#,##0.00_р_."/>
    <numFmt numFmtId="165" formatCode="#,##0_р_."/>
    <numFmt numFmtId="166" formatCode="_-* #,##0.00\ _₽_-;\-* #,##0.00\ _₽_-;_-* &quot;-&quot;??\ _₽_-;_-@_-"/>
    <numFmt numFmtId="167" formatCode="#,##0.0"/>
    <numFmt numFmtId="168" formatCode="###\ ###\ ###\ ##0.00"/>
    <numFmt numFmtId="169" formatCode="0.0"/>
    <numFmt numFmtId="170" formatCode="#,##0.0_р_."/>
    <numFmt numFmtId="171" formatCode="###\ ###\ ###\ ##0"/>
    <numFmt numFmtId="172" formatCode="#\ ###\ ###\ ##0.00"/>
    <numFmt numFmtId="173" formatCode="_-* #,##0_р_._-;\-* #,##0_р_._-;_-* &quot;-&quot;??_р_._-;_-@_-"/>
    <numFmt numFmtId="174" formatCode="_-* #,##0.0_р_._-;\-* #,##0.0_р_._-;_-* &quot;-&quot;?_р_._-;_-@_-"/>
    <numFmt numFmtId="175" formatCode="_-* #,##0_р_._-;\-* #,##0_р_._-;_-* &quot;-&quot;?_р_.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9"/>
      <name val="Calibri"/>
      <family val="2"/>
    </font>
    <font>
      <b/>
      <sz val="12"/>
      <color indexed="8"/>
      <name val="Times New Roman"/>
      <family val="1"/>
      <charset val="204"/>
    </font>
    <font>
      <sz val="9"/>
      <name val="Calibri"/>
      <family val="2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8"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2" fontId="3" fillId="0" borderId="1" xfId="9" applyNumberFormat="1" applyFont="1" applyFill="1" applyBorder="1" applyAlignment="1">
      <alignment horizontal="center" vertical="center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9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2" fontId="3" fillId="0" borderId="1" xfId="9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2" fontId="5" fillId="0" borderId="1" xfId="9" applyNumberFormat="1" applyFont="1" applyFill="1" applyBorder="1" applyAlignment="1">
      <alignment horizontal="center" vertical="center"/>
    </xf>
    <xf numFmtId="0" fontId="23" fillId="0" borderId="0" xfId="0" applyFont="1" applyFill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4" xfId="9" applyNumberFormat="1" applyFont="1" applyFill="1" applyBorder="1" applyAlignment="1">
      <alignment horizontal="center"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left" vertical="center" wrapText="1"/>
    </xf>
    <xf numFmtId="0" fontId="3" fillId="0" borderId="6" xfId="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2" fontId="3" fillId="0" borderId="6" xfId="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9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7" xfId="9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17" fillId="0" borderId="0" xfId="0" applyNumberFormat="1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7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3" fillId="0" borderId="4" xfId="9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1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2" fontId="5" fillId="0" borderId="1" xfId="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33" fillId="0" borderId="0" xfId="0" applyNumberFormat="1" applyFont="1" applyFill="1" applyAlignment="1">
      <alignment horizontal="center" vertical="center"/>
    </xf>
    <xf numFmtId="164" fontId="3" fillId="0" borderId="1" xfId="3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65" fontId="33" fillId="0" borderId="1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170" fontId="5" fillId="0" borderId="6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173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3" fontId="17" fillId="0" borderId="0" xfId="0" applyNumberFormat="1" applyFont="1" applyFill="1" applyAlignment="1">
      <alignment horizontal="center" vertical="center"/>
    </xf>
    <xf numFmtId="43" fontId="5" fillId="0" borderId="1" xfId="9" applyFont="1" applyFill="1" applyBorder="1" applyAlignment="1">
      <alignment horizontal="center" vertical="center"/>
    </xf>
    <xf numFmtId="173" fontId="5" fillId="0" borderId="1" xfId="9" applyNumberFormat="1" applyFont="1" applyFill="1" applyBorder="1" applyAlignment="1">
      <alignment horizontal="center" vertical="center"/>
    </xf>
    <xf numFmtId="164" fontId="5" fillId="0" borderId="1" xfId="9" applyNumberFormat="1" applyFont="1" applyFill="1" applyBorder="1" applyAlignment="1">
      <alignment horizontal="center" vertical="center"/>
    </xf>
    <xf numFmtId="39" fontId="5" fillId="0" borderId="1" xfId="0" applyNumberFormat="1" applyFont="1" applyFill="1" applyBorder="1" applyAlignment="1">
      <alignment horizontal="center" vertical="center"/>
    </xf>
    <xf numFmtId="37" fontId="5" fillId="0" borderId="1" xfId="0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174" fontId="5" fillId="0" borderId="1" xfId="0" applyNumberFormat="1" applyFont="1" applyFill="1" applyBorder="1" applyAlignment="1">
      <alignment horizontal="center" vertical="center"/>
    </xf>
    <xf numFmtId="175" fontId="5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9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23" fillId="0" borderId="0" xfId="0" applyNumberFormat="1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9" fontId="3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3" xfId="9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>
      <alignment horizontal="center" vertical="center"/>
    </xf>
    <xf numFmtId="43" fontId="4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2" fontId="22" fillId="0" borderId="7" xfId="0" applyNumberFormat="1" applyFont="1" applyFill="1" applyBorder="1" applyAlignment="1">
      <alignment horizontal="center" vertical="center"/>
    </xf>
    <xf numFmtId="2" fontId="22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textRotation="90" wrapText="1"/>
    </xf>
    <xf numFmtId="164" fontId="3" fillId="0" borderId="4" xfId="0" applyNumberFormat="1" applyFont="1" applyFill="1" applyBorder="1" applyAlignment="1">
      <alignment horizontal="center" vertical="center" textRotation="90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6" xfId="9" applyNumberFormat="1" applyFont="1" applyFill="1" applyBorder="1" applyAlignment="1">
      <alignment horizontal="center" vertical="center" textRotation="90" wrapText="1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7">
    <cellStyle name="Обычный" xfId="0" builtinId="0"/>
    <cellStyle name="Обычный 10" xfId="10"/>
    <cellStyle name="Обычный 11" xfId="1"/>
    <cellStyle name="Обычный 2" xfId="2"/>
    <cellStyle name="Обычный 3" xfId="3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3" xfId="15"/>
    <cellStyle name="Финансовый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S1480"/>
  <sheetViews>
    <sheetView tabSelected="1" zoomScale="85" zoomScaleNormal="85" workbookViewId="0">
      <pane xSplit="7" ySplit="5" topLeftCell="H591" activePane="bottomRight" state="frozen"/>
      <selection pane="topRight" activeCell="H1" sqref="H1"/>
      <selection pane="bottomLeft" activeCell="A6" sqref="A6"/>
      <selection pane="bottomRight" activeCell="N603" sqref="N603:P603"/>
    </sheetView>
  </sheetViews>
  <sheetFormatPr defaultColWidth="9.109375" defaultRowHeight="14.4" x14ac:dyDescent="0.3"/>
  <cols>
    <col min="1" max="1" width="9.44140625" style="2" customWidth="1"/>
    <col min="2" max="2" width="35.5546875" style="20" customWidth="1"/>
    <col min="3" max="3" width="5.6640625" style="21" customWidth="1"/>
    <col min="4" max="4" width="9.109375" style="2" customWidth="1"/>
    <col min="5" max="5" width="11.88671875" style="2" customWidth="1"/>
    <col min="6" max="7" width="9.109375" style="2" customWidth="1"/>
    <col min="8" max="8" width="14.5546875" style="2" customWidth="1"/>
    <col min="9" max="9" width="13.88671875" style="2" customWidth="1"/>
    <col min="10" max="10" width="14.5546875" style="2" customWidth="1"/>
    <col min="11" max="11" width="12.44140625" style="2" customWidth="1"/>
    <col min="12" max="12" width="18.5546875" style="22" customWidth="1"/>
    <col min="13" max="13" width="6.33203125" style="22" customWidth="1"/>
    <col min="14" max="14" width="17.109375" style="22" customWidth="1"/>
    <col min="15" max="15" width="17.33203125" style="22" customWidth="1"/>
    <col min="16" max="16" width="17" style="22" customWidth="1"/>
    <col min="17" max="17" width="13.33203125" style="22" customWidth="1"/>
    <col min="18" max="18" width="12.88671875" style="22" customWidth="1"/>
    <col min="19" max="19" width="12" style="2" customWidth="1"/>
    <col min="20" max="20" width="13.5546875" style="4" bestFit="1" customWidth="1"/>
    <col min="21" max="16384" width="9.109375" style="4"/>
  </cols>
  <sheetData>
    <row r="1" spans="1:20" x14ac:dyDescent="0.3">
      <c r="P1" s="221" t="s">
        <v>45</v>
      </c>
      <c r="Q1" s="221"/>
      <c r="R1" s="221"/>
      <c r="S1" s="221"/>
    </row>
    <row r="2" spans="1:20" ht="17.399999999999999" x14ac:dyDescent="0.3">
      <c r="A2" s="225" t="s">
        <v>46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20" ht="15" customHeight="1" x14ac:dyDescent="0.3">
      <c r="A3" s="232" t="s">
        <v>0</v>
      </c>
      <c r="B3" s="232" t="s">
        <v>1</v>
      </c>
      <c r="C3" s="243" t="s">
        <v>2</v>
      </c>
      <c r="D3" s="244"/>
      <c r="E3" s="237" t="s">
        <v>3</v>
      </c>
      <c r="F3" s="237" t="s">
        <v>4</v>
      </c>
      <c r="G3" s="237" t="s">
        <v>5</v>
      </c>
      <c r="H3" s="222" t="s">
        <v>6</v>
      </c>
      <c r="I3" s="235" t="s">
        <v>7</v>
      </c>
      <c r="J3" s="236"/>
      <c r="K3" s="222" t="s">
        <v>8</v>
      </c>
      <c r="L3" s="228" t="s">
        <v>9</v>
      </c>
      <c r="M3" s="229"/>
      <c r="N3" s="229"/>
      <c r="O3" s="229"/>
      <c r="P3" s="230"/>
      <c r="Q3" s="226" t="s">
        <v>10</v>
      </c>
      <c r="R3" s="226" t="s">
        <v>11</v>
      </c>
      <c r="S3" s="222" t="s">
        <v>12</v>
      </c>
    </row>
    <row r="4" spans="1:20" x14ac:dyDescent="0.3">
      <c r="A4" s="233"/>
      <c r="B4" s="233"/>
      <c r="C4" s="240" t="s">
        <v>13</v>
      </c>
      <c r="D4" s="222" t="s">
        <v>14</v>
      </c>
      <c r="E4" s="238"/>
      <c r="F4" s="238"/>
      <c r="G4" s="238"/>
      <c r="H4" s="223"/>
      <c r="I4" s="222" t="s">
        <v>15</v>
      </c>
      <c r="J4" s="222" t="s">
        <v>16</v>
      </c>
      <c r="K4" s="223"/>
      <c r="L4" s="226" t="s">
        <v>15</v>
      </c>
      <c r="M4" s="228" t="s">
        <v>17</v>
      </c>
      <c r="N4" s="229"/>
      <c r="O4" s="229"/>
      <c r="P4" s="230"/>
      <c r="Q4" s="231"/>
      <c r="R4" s="231"/>
      <c r="S4" s="223"/>
    </row>
    <row r="5" spans="1:20" ht="111.6" x14ac:dyDescent="0.3">
      <c r="A5" s="233"/>
      <c r="B5" s="233"/>
      <c r="C5" s="241"/>
      <c r="D5" s="223"/>
      <c r="E5" s="238"/>
      <c r="F5" s="238"/>
      <c r="G5" s="238"/>
      <c r="H5" s="224"/>
      <c r="I5" s="224"/>
      <c r="J5" s="224"/>
      <c r="K5" s="224"/>
      <c r="L5" s="227"/>
      <c r="M5" s="165" t="s">
        <v>18</v>
      </c>
      <c r="N5" s="165" t="s">
        <v>19</v>
      </c>
      <c r="O5" s="165" t="s">
        <v>20</v>
      </c>
      <c r="P5" s="165" t="s">
        <v>21</v>
      </c>
      <c r="Q5" s="227"/>
      <c r="R5" s="227"/>
      <c r="S5" s="223"/>
    </row>
    <row r="6" spans="1:20" x14ac:dyDescent="0.3">
      <c r="A6" s="234"/>
      <c r="B6" s="234"/>
      <c r="C6" s="242"/>
      <c r="D6" s="224"/>
      <c r="E6" s="239"/>
      <c r="F6" s="239"/>
      <c r="G6" s="239"/>
      <c r="H6" s="7" t="s">
        <v>22</v>
      </c>
      <c r="I6" s="7" t="s">
        <v>22</v>
      </c>
      <c r="J6" s="7" t="s">
        <v>22</v>
      </c>
      <c r="K6" s="7" t="s">
        <v>23</v>
      </c>
      <c r="L6" s="1" t="s">
        <v>24</v>
      </c>
      <c r="M6" s="1" t="s">
        <v>24</v>
      </c>
      <c r="N6" s="1" t="s">
        <v>24</v>
      </c>
      <c r="O6" s="1" t="s">
        <v>24</v>
      </c>
      <c r="P6" s="1" t="s">
        <v>24</v>
      </c>
      <c r="Q6" s="1" t="s">
        <v>25</v>
      </c>
      <c r="R6" s="1" t="s">
        <v>25</v>
      </c>
      <c r="S6" s="224"/>
    </row>
    <row r="7" spans="1:20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</row>
    <row r="8" spans="1:20" s="89" customFormat="1" ht="27.75" customHeight="1" x14ac:dyDescent="0.3">
      <c r="A8" s="29">
        <f>A10+A603+A1011</f>
        <v>1325</v>
      </c>
      <c r="B8" s="86" t="s">
        <v>515</v>
      </c>
      <c r="C8" s="87"/>
      <c r="D8" s="171"/>
      <c r="E8" s="172"/>
      <c r="F8" s="10"/>
      <c r="G8" s="10"/>
      <c r="H8" s="23">
        <f>H10+H603+H1011</f>
        <v>4954751.38</v>
      </c>
      <c r="I8" s="23">
        <f t="shared" ref="I8:J8" si="0">I10+I603+I1011</f>
        <v>3942351.87</v>
      </c>
      <c r="J8" s="23">
        <f t="shared" si="0"/>
        <v>3580428.79</v>
      </c>
      <c r="K8" s="29">
        <f>K10+K603+K1011</f>
        <v>216292</v>
      </c>
      <c r="L8" s="23">
        <f t="shared" ref="L8:P8" si="1">L10+L603+L1011</f>
        <v>11450845811.77</v>
      </c>
      <c r="M8" s="23">
        <f t="shared" si="1"/>
        <v>0</v>
      </c>
      <c r="N8" s="23">
        <f t="shared" si="1"/>
        <v>299998533.17000002</v>
      </c>
      <c r="O8" s="23">
        <f t="shared" si="1"/>
        <v>395853791.53999996</v>
      </c>
      <c r="P8" s="23">
        <f t="shared" si="1"/>
        <v>10754993487.060001</v>
      </c>
      <c r="Q8" s="17">
        <f>L8/I8</f>
        <v>2904.5722425000081</v>
      </c>
      <c r="R8" s="12"/>
      <c r="S8" s="10"/>
      <c r="T8" s="88"/>
    </row>
    <row r="9" spans="1:20" ht="27.75" customHeight="1" x14ac:dyDescent="0.3">
      <c r="A9" s="188" t="s">
        <v>28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89"/>
      <c r="T9" s="6"/>
    </row>
    <row r="10" spans="1:20" s="57" customFormat="1" ht="27.75" customHeight="1" x14ac:dyDescent="0.3">
      <c r="A10" s="19">
        <f>A600</f>
        <v>547</v>
      </c>
      <c r="B10" s="245" t="s">
        <v>516</v>
      </c>
      <c r="C10" s="246"/>
      <c r="D10" s="247"/>
      <c r="E10" s="10"/>
      <c r="F10" s="10"/>
      <c r="G10" s="10"/>
      <c r="H10" s="23">
        <f t="shared" ref="H10:P10" si="2">ROUND(SUM(H17+H37+H43+H64+H86+H95+H141+H164+H277+H299+H314+H327+H340+H348+H361+H432+H455+H496+H504+H593+H581+H601),2)</f>
        <v>2092611.04</v>
      </c>
      <c r="I10" s="23">
        <f t="shared" si="2"/>
        <v>1661322.41</v>
      </c>
      <c r="J10" s="23">
        <f t="shared" si="2"/>
        <v>1469058.13</v>
      </c>
      <c r="K10" s="23">
        <f t="shared" si="2"/>
        <v>94400</v>
      </c>
      <c r="L10" s="23">
        <f t="shared" si="2"/>
        <v>4426181941.0600004</v>
      </c>
      <c r="M10" s="23">
        <f t="shared" si="2"/>
        <v>0</v>
      </c>
      <c r="N10" s="23">
        <f>ROUND(SUM(N17+N37+N43+N64+N86+N95+N141+N164+N277+N299+N314+N327+N340+N348+N361+N432+N455+N496+N504+N593+N581+N601),2)</f>
        <v>99998533.170000002</v>
      </c>
      <c r="O10" s="23">
        <f t="shared" si="2"/>
        <v>95916532.239999995</v>
      </c>
      <c r="P10" s="23">
        <f t="shared" si="2"/>
        <v>4230266875.6500001</v>
      </c>
      <c r="Q10" s="17">
        <f>L10/I10</f>
        <v>2664.2522332916706</v>
      </c>
      <c r="R10" s="12"/>
      <c r="S10" s="10"/>
      <c r="T10" s="27"/>
    </row>
    <row r="11" spans="1:20" s="3" customFormat="1" ht="15.6" x14ac:dyDescent="0.3">
      <c r="A11" s="19"/>
      <c r="B11" s="195" t="s">
        <v>519</v>
      </c>
      <c r="C11" s="195"/>
      <c r="D11" s="19"/>
      <c r="E11" s="19"/>
      <c r="F11" s="19"/>
      <c r="G11" s="19"/>
      <c r="H11" s="17"/>
      <c r="I11" s="17"/>
      <c r="J11" s="17"/>
      <c r="K11" s="24"/>
      <c r="L11" s="17"/>
      <c r="M11" s="17"/>
      <c r="N11" s="17"/>
      <c r="O11" s="17"/>
      <c r="P11" s="17"/>
      <c r="Q11" s="17"/>
      <c r="R11" s="17"/>
      <c r="S11" s="19"/>
    </row>
    <row r="12" spans="1:20" x14ac:dyDescent="0.3">
      <c r="A12" s="10">
        <v>1</v>
      </c>
      <c r="B12" s="8" t="s">
        <v>48</v>
      </c>
      <c r="C12" s="9">
        <v>1985</v>
      </c>
      <c r="D12" s="10">
        <v>2010</v>
      </c>
      <c r="E12" s="25" t="s">
        <v>29</v>
      </c>
      <c r="F12" s="10">
        <v>5</v>
      </c>
      <c r="G12" s="10">
        <v>6</v>
      </c>
      <c r="H12" s="15">
        <v>4874</v>
      </c>
      <c r="I12" s="15">
        <v>4612.97</v>
      </c>
      <c r="J12" s="10">
        <v>4559.7700000000004</v>
      </c>
      <c r="K12" s="11">
        <v>245</v>
      </c>
      <c r="L12" s="12">
        <v>12351088.789999999</v>
      </c>
      <c r="M12" s="12">
        <v>0</v>
      </c>
      <c r="N12" s="12">
        <f>ROUND(L12*10%,2)</f>
        <v>1235108.8799999999</v>
      </c>
      <c r="O12" s="12">
        <f>ROUND(N12*0.45,2)</f>
        <v>555799</v>
      </c>
      <c r="P12" s="12">
        <f>L12-(M12+N12+O12)</f>
        <v>10560180.91</v>
      </c>
      <c r="Q12" s="12">
        <f t="shared" ref="Q12:Q17" si="3">L12/I12</f>
        <v>2677.470000888798</v>
      </c>
      <c r="R12" s="12">
        <v>27958.74</v>
      </c>
      <c r="S12" s="13">
        <v>43100</v>
      </c>
    </row>
    <row r="13" spans="1:20" x14ac:dyDescent="0.3">
      <c r="A13" s="10">
        <v>2</v>
      </c>
      <c r="B13" s="8" t="s">
        <v>49</v>
      </c>
      <c r="C13" s="9">
        <v>1983</v>
      </c>
      <c r="D13" s="10">
        <v>0</v>
      </c>
      <c r="E13" s="25" t="s">
        <v>29</v>
      </c>
      <c r="F13" s="10">
        <v>5</v>
      </c>
      <c r="G13" s="10">
        <v>4</v>
      </c>
      <c r="H13" s="15">
        <v>3515.1</v>
      </c>
      <c r="I13" s="15">
        <v>3198.3</v>
      </c>
      <c r="J13" s="10">
        <v>2105.1999999999998</v>
      </c>
      <c r="K13" s="11">
        <v>161</v>
      </c>
      <c r="L13" s="12">
        <v>19340414.170000002</v>
      </c>
      <c r="M13" s="12">
        <v>0</v>
      </c>
      <c r="N13" s="12">
        <f>ROUND(L13*10%,2)</f>
        <v>1934041.42</v>
      </c>
      <c r="O13" s="12">
        <f>ROUND(N13*0.45,2)</f>
        <v>870318.64</v>
      </c>
      <c r="P13" s="12">
        <f>L13-(M13+N13+O13)</f>
        <v>16536054.110000001</v>
      </c>
      <c r="Q13" s="12">
        <f t="shared" si="3"/>
        <v>6047.0919457211648</v>
      </c>
      <c r="R13" s="12">
        <v>27958.74</v>
      </c>
      <c r="S13" s="13">
        <v>43100</v>
      </c>
    </row>
    <row r="14" spans="1:20" x14ac:dyDescent="0.3">
      <c r="A14" s="10">
        <v>3</v>
      </c>
      <c r="B14" s="8" t="s">
        <v>50</v>
      </c>
      <c r="C14" s="9">
        <v>1984</v>
      </c>
      <c r="D14" s="10">
        <v>0</v>
      </c>
      <c r="E14" s="25" t="s">
        <v>29</v>
      </c>
      <c r="F14" s="10">
        <v>5</v>
      </c>
      <c r="G14" s="10">
        <v>6</v>
      </c>
      <c r="H14" s="15">
        <v>5030.5</v>
      </c>
      <c r="I14" s="15">
        <v>4564.6000000000004</v>
      </c>
      <c r="J14" s="10">
        <v>2943</v>
      </c>
      <c r="K14" s="11">
        <v>248</v>
      </c>
      <c r="L14" s="12">
        <v>21168120.190000001</v>
      </c>
      <c r="M14" s="12">
        <v>0</v>
      </c>
      <c r="N14" s="12">
        <f>ROUND(L14*10%,2)</f>
        <v>2116812.02</v>
      </c>
      <c r="O14" s="12">
        <f>ROUND(L14*0.045,2)-8.4</f>
        <v>952557.01</v>
      </c>
      <c r="P14" s="12">
        <f>L14-(M14+N14+O14)</f>
        <v>18098751.16</v>
      </c>
      <c r="Q14" s="12">
        <f t="shared" si="3"/>
        <v>4637.4534877097667</v>
      </c>
      <c r="R14" s="12">
        <v>27958.74</v>
      </c>
      <c r="S14" s="13">
        <v>43100</v>
      </c>
    </row>
    <row r="15" spans="1:20" s="27" customFormat="1" ht="13.2" x14ac:dyDescent="0.3">
      <c r="A15" s="10">
        <v>4</v>
      </c>
      <c r="B15" s="8" t="s">
        <v>51</v>
      </c>
      <c r="C15" s="9">
        <v>1986</v>
      </c>
      <c r="D15" s="10">
        <v>0</v>
      </c>
      <c r="E15" s="25" t="s">
        <v>29</v>
      </c>
      <c r="F15" s="10">
        <v>5</v>
      </c>
      <c r="G15" s="10">
        <v>4</v>
      </c>
      <c r="H15" s="15">
        <v>3580.2</v>
      </c>
      <c r="I15" s="15">
        <v>3232.8</v>
      </c>
      <c r="J15" s="10">
        <v>3232.8</v>
      </c>
      <c r="K15" s="11">
        <v>178</v>
      </c>
      <c r="L15" s="12">
        <v>1738341.22</v>
      </c>
      <c r="M15" s="12">
        <v>0</v>
      </c>
      <c r="N15" s="12">
        <f>ROUND(L15*10%,2)</f>
        <v>173834.12</v>
      </c>
      <c r="O15" s="12">
        <f>ROUND(N15*0.45,2)</f>
        <v>78225.350000000006</v>
      </c>
      <c r="P15" s="12">
        <f>L15-(M15+N15+O15)</f>
        <v>1486281.75</v>
      </c>
      <c r="Q15" s="12">
        <f t="shared" si="3"/>
        <v>537.72000123731743</v>
      </c>
      <c r="R15" s="12">
        <v>27958.74</v>
      </c>
      <c r="S15" s="13">
        <v>43100</v>
      </c>
    </row>
    <row r="16" spans="1:20" s="27" customFormat="1" ht="13.2" x14ac:dyDescent="0.3">
      <c r="A16" s="10">
        <v>5</v>
      </c>
      <c r="B16" s="8" t="s">
        <v>1250</v>
      </c>
      <c r="C16" s="9">
        <v>1980</v>
      </c>
      <c r="D16" s="10">
        <v>0</v>
      </c>
      <c r="E16" s="25" t="s">
        <v>29</v>
      </c>
      <c r="F16" s="10">
        <v>5</v>
      </c>
      <c r="G16" s="10">
        <v>6</v>
      </c>
      <c r="H16" s="15">
        <v>4989.8</v>
      </c>
      <c r="I16" s="15">
        <v>4565.99</v>
      </c>
      <c r="J16" s="10">
        <v>2447.1</v>
      </c>
      <c r="K16" s="11">
        <v>193</v>
      </c>
      <c r="L16" s="12">
        <v>11160602</v>
      </c>
      <c r="M16" s="12">
        <v>0</v>
      </c>
      <c r="N16" s="12">
        <v>0</v>
      </c>
      <c r="O16" s="12">
        <f>ROUND(N16*0.45,2)</f>
        <v>0</v>
      </c>
      <c r="P16" s="12">
        <f>L16-(M16+N16+O16)</f>
        <v>11160602</v>
      </c>
      <c r="Q16" s="12">
        <f t="shared" si="3"/>
        <v>2444.2896283171885</v>
      </c>
      <c r="R16" s="12">
        <v>27958.74</v>
      </c>
      <c r="S16" s="13">
        <v>43100</v>
      </c>
    </row>
    <row r="17" spans="1:19" s="32" customFormat="1" x14ac:dyDescent="0.3">
      <c r="A17" s="19"/>
      <c r="B17" s="191" t="s">
        <v>52</v>
      </c>
      <c r="C17" s="191"/>
      <c r="D17" s="19"/>
      <c r="E17" s="19"/>
      <c r="F17" s="19"/>
      <c r="G17" s="19"/>
      <c r="H17" s="28">
        <f>ROUND(SUM(H12:H16),2)</f>
        <v>21989.599999999999</v>
      </c>
      <c r="I17" s="28">
        <f t="shared" ref="I17:P17" si="4">ROUND(SUM(I12:I16),2)</f>
        <v>20174.66</v>
      </c>
      <c r="J17" s="28">
        <f t="shared" si="4"/>
        <v>15287.87</v>
      </c>
      <c r="K17" s="28">
        <f t="shared" si="4"/>
        <v>1025</v>
      </c>
      <c r="L17" s="23">
        <f t="shared" si="4"/>
        <v>65758566.369999997</v>
      </c>
      <c r="M17" s="23">
        <f t="shared" si="4"/>
        <v>0</v>
      </c>
      <c r="N17" s="23">
        <f t="shared" si="4"/>
        <v>5459796.4400000004</v>
      </c>
      <c r="O17" s="23">
        <f t="shared" si="4"/>
        <v>2456900</v>
      </c>
      <c r="P17" s="23">
        <f t="shared" si="4"/>
        <v>57841869.93</v>
      </c>
      <c r="Q17" s="17">
        <f t="shared" si="3"/>
        <v>3259.4634244145873</v>
      </c>
      <c r="R17" s="17"/>
      <c r="S17" s="30"/>
    </row>
    <row r="18" spans="1:19" s="32" customFormat="1" ht="15.6" x14ac:dyDescent="0.3">
      <c r="A18" s="19"/>
      <c r="B18" s="209" t="s">
        <v>67</v>
      </c>
      <c r="C18" s="210"/>
      <c r="D18" s="19"/>
      <c r="E18" s="172"/>
      <c r="F18" s="19"/>
      <c r="G18" s="19"/>
      <c r="H18" s="28"/>
      <c r="I18" s="28"/>
      <c r="J18" s="28"/>
      <c r="K18" s="29"/>
      <c r="L18" s="23"/>
      <c r="M18" s="23"/>
      <c r="N18" s="23"/>
      <c r="O18" s="23"/>
      <c r="P18" s="23"/>
      <c r="Q18" s="17"/>
      <c r="R18" s="17"/>
      <c r="S18" s="30"/>
    </row>
    <row r="19" spans="1:19" s="33" customFormat="1" ht="13.8" x14ac:dyDescent="0.3">
      <c r="A19" s="10">
        <v>6</v>
      </c>
      <c r="B19" s="8" t="s">
        <v>53</v>
      </c>
      <c r="C19" s="10">
        <v>1977</v>
      </c>
      <c r="D19" s="10">
        <v>0</v>
      </c>
      <c r="E19" s="25" t="s">
        <v>54</v>
      </c>
      <c r="F19" s="10">
        <v>2</v>
      </c>
      <c r="G19" s="10">
        <v>3</v>
      </c>
      <c r="H19" s="15">
        <v>831.48</v>
      </c>
      <c r="I19" s="15">
        <v>717.63</v>
      </c>
      <c r="J19" s="10">
        <v>717.63</v>
      </c>
      <c r="K19" s="11">
        <v>46</v>
      </c>
      <c r="L19" s="12">
        <v>1061791</v>
      </c>
      <c r="M19" s="12">
        <v>0</v>
      </c>
      <c r="N19" s="12">
        <v>0</v>
      </c>
      <c r="O19" s="12">
        <f>ROUND(L19*0.045,2)</f>
        <v>47780.6</v>
      </c>
      <c r="P19" s="12">
        <f t="shared" ref="P19:P36" si="5">L19-(M19+N19+O19)</f>
        <v>1014010.4</v>
      </c>
      <c r="Q19" s="12">
        <f t="shared" ref="Q19:Q37" si="6">L19/I19</f>
        <v>1479.5800064099885</v>
      </c>
      <c r="R19" s="12">
        <v>10685.67</v>
      </c>
      <c r="S19" s="13">
        <v>43100</v>
      </c>
    </row>
    <row r="20" spans="1:19" s="33" customFormat="1" ht="13.8" x14ac:dyDescent="0.3">
      <c r="A20" s="10">
        <v>7</v>
      </c>
      <c r="B20" s="8" t="s">
        <v>55</v>
      </c>
      <c r="C20" s="10">
        <v>1968</v>
      </c>
      <c r="D20" s="10">
        <v>0</v>
      </c>
      <c r="E20" s="25" t="s">
        <v>54</v>
      </c>
      <c r="F20" s="10">
        <v>2</v>
      </c>
      <c r="G20" s="10">
        <v>2</v>
      </c>
      <c r="H20" s="15">
        <v>538.4</v>
      </c>
      <c r="I20" s="15">
        <v>498.9</v>
      </c>
      <c r="J20" s="10">
        <v>498.9</v>
      </c>
      <c r="K20" s="11">
        <v>22</v>
      </c>
      <c r="L20" s="12">
        <v>63210.63</v>
      </c>
      <c r="M20" s="12">
        <v>0</v>
      </c>
      <c r="N20" s="12">
        <v>0</v>
      </c>
      <c r="O20" s="12">
        <f t="shared" ref="O20:O31" si="7">ROUND(L20*0.045,2)</f>
        <v>2844.48</v>
      </c>
      <c r="P20" s="12">
        <f t="shared" si="5"/>
        <v>60366.149999999994</v>
      </c>
      <c r="Q20" s="12">
        <f t="shared" si="6"/>
        <v>126.7</v>
      </c>
      <c r="R20" s="12">
        <v>10685.67</v>
      </c>
      <c r="S20" s="13">
        <v>43100</v>
      </c>
    </row>
    <row r="21" spans="1:19" s="33" customFormat="1" ht="13.8" x14ac:dyDescent="0.3">
      <c r="A21" s="10">
        <v>8</v>
      </c>
      <c r="B21" s="8" t="s">
        <v>56</v>
      </c>
      <c r="C21" s="10">
        <v>1968</v>
      </c>
      <c r="D21" s="10">
        <v>0</v>
      </c>
      <c r="E21" s="25" t="s">
        <v>54</v>
      </c>
      <c r="F21" s="10">
        <v>2</v>
      </c>
      <c r="G21" s="10">
        <v>2</v>
      </c>
      <c r="H21" s="15">
        <v>544.79999999999995</v>
      </c>
      <c r="I21" s="15">
        <v>504.04</v>
      </c>
      <c r="J21" s="10">
        <v>504.04</v>
      </c>
      <c r="K21" s="11">
        <v>25</v>
      </c>
      <c r="L21" s="12">
        <v>63861.87</v>
      </c>
      <c r="M21" s="12">
        <v>0</v>
      </c>
      <c r="N21" s="12">
        <v>0</v>
      </c>
      <c r="O21" s="12">
        <f t="shared" si="7"/>
        <v>2873.78</v>
      </c>
      <c r="P21" s="12">
        <f t="shared" si="5"/>
        <v>60988.090000000004</v>
      </c>
      <c r="Q21" s="12">
        <f t="shared" si="6"/>
        <v>126.70000396793905</v>
      </c>
      <c r="R21" s="12">
        <v>10685.67</v>
      </c>
      <c r="S21" s="13">
        <v>43100</v>
      </c>
    </row>
    <row r="22" spans="1:19" s="173" customFormat="1" ht="13.2" x14ac:dyDescent="0.3">
      <c r="A22" s="10">
        <v>9</v>
      </c>
      <c r="B22" s="8" t="s">
        <v>57</v>
      </c>
      <c r="C22" s="10">
        <v>1969</v>
      </c>
      <c r="D22" s="10">
        <v>0</v>
      </c>
      <c r="E22" s="25" t="s">
        <v>54</v>
      </c>
      <c r="F22" s="10">
        <v>2</v>
      </c>
      <c r="G22" s="10">
        <v>2</v>
      </c>
      <c r="H22" s="15">
        <v>541.1</v>
      </c>
      <c r="I22" s="15">
        <v>501.19</v>
      </c>
      <c r="J22" s="10">
        <v>501.19</v>
      </c>
      <c r="K22" s="11">
        <v>31</v>
      </c>
      <c r="L22" s="12">
        <v>63500.74</v>
      </c>
      <c r="M22" s="12">
        <v>0</v>
      </c>
      <c r="N22" s="12">
        <v>0</v>
      </c>
      <c r="O22" s="12">
        <f t="shared" si="7"/>
        <v>2857.53</v>
      </c>
      <c r="P22" s="12">
        <f t="shared" si="5"/>
        <v>60643.21</v>
      </c>
      <c r="Q22" s="12">
        <f t="shared" si="6"/>
        <v>126.69993415670703</v>
      </c>
      <c r="R22" s="12">
        <v>10685.67</v>
      </c>
      <c r="S22" s="13">
        <v>43100</v>
      </c>
    </row>
    <row r="23" spans="1:19" s="173" customFormat="1" ht="13.2" x14ac:dyDescent="0.3">
      <c r="A23" s="10">
        <v>10</v>
      </c>
      <c r="B23" s="8" t="s">
        <v>58</v>
      </c>
      <c r="C23" s="10">
        <v>1970</v>
      </c>
      <c r="D23" s="10">
        <v>0</v>
      </c>
      <c r="E23" s="25" t="s">
        <v>54</v>
      </c>
      <c r="F23" s="10">
        <v>2</v>
      </c>
      <c r="G23" s="10">
        <v>2</v>
      </c>
      <c r="H23" s="15">
        <v>540.29999999999995</v>
      </c>
      <c r="I23" s="15">
        <v>499.4</v>
      </c>
      <c r="J23" s="10">
        <v>499.4</v>
      </c>
      <c r="K23" s="11">
        <v>23</v>
      </c>
      <c r="L23" s="12">
        <v>552860.77</v>
      </c>
      <c r="M23" s="12">
        <v>0</v>
      </c>
      <c r="N23" s="12">
        <v>0</v>
      </c>
      <c r="O23" s="12">
        <f t="shared" si="7"/>
        <v>24878.73</v>
      </c>
      <c r="P23" s="12">
        <f t="shared" si="5"/>
        <v>527982.04</v>
      </c>
      <c r="Q23" s="12">
        <f t="shared" si="6"/>
        <v>1107.0500000000002</v>
      </c>
      <c r="R23" s="12">
        <v>10685.67</v>
      </c>
      <c r="S23" s="13">
        <v>43100</v>
      </c>
    </row>
    <row r="24" spans="1:19" s="173" customFormat="1" ht="13.2" x14ac:dyDescent="0.3">
      <c r="A24" s="10">
        <v>11</v>
      </c>
      <c r="B24" s="8" t="s">
        <v>59</v>
      </c>
      <c r="C24" s="10">
        <v>1972</v>
      </c>
      <c r="D24" s="10">
        <v>0</v>
      </c>
      <c r="E24" s="25" t="s">
        <v>54</v>
      </c>
      <c r="F24" s="10">
        <v>2</v>
      </c>
      <c r="G24" s="10">
        <v>2</v>
      </c>
      <c r="H24" s="15">
        <v>551.70000000000005</v>
      </c>
      <c r="I24" s="15">
        <v>504.06</v>
      </c>
      <c r="J24" s="10">
        <v>504.06</v>
      </c>
      <c r="K24" s="11">
        <v>16</v>
      </c>
      <c r="L24" s="12">
        <v>1165457.28</v>
      </c>
      <c r="M24" s="12">
        <v>0</v>
      </c>
      <c r="N24" s="12">
        <v>0</v>
      </c>
      <c r="O24" s="12">
        <f t="shared" si="7"/>
        <v>52445.58</v>
      </c>
      <c r="P24" s="12">
        <f t="shared" si="5"/>
        <v>1113011.7</v>
      </c>
      <c r="Q24" s="12">
        <f t="shared" si="6"/>
        <v>2312.1399833353171</v>
      </c>
      <c r="R24" s="12">
        <v>10685.67</v>
      </c>
      <c r="S24" s="13">
        <v>43100</v>
      </c>
    </row>
    <row r="25" spans="1:19" s="173" customFormat="1" ht="13.2" x14ac:dyDescent="0.3">
      <c r="A25" s="10">
        <v>12</v>
      </c>
      <c r="B25" s="8" t="s">
        <v>60</v>
      </c>
      <c r="C25" s="10">
        <v>1971</v>
      </c>
      <c r="D25" s="10">
        <v>0</v>
      </c>
      <c r="E25" s="25" t="s">
        <v>54</v>
      </c>
      <c r="F25" s="10">
        <v>2</v>
      </c>
      <c r="G25" s="10">
        <v>2</v>
      </c>
      <c r="H25" s="15">
        <v>538.4</v>
      </c>
      <c r="I25" s="15">
        <v>497.76</v>
      </c>
      <c r="J25" s="10">
        <v>497.76</v>
      </c>
      <c r="K25" s="11">
        <v>20</v>
      </c>
      <c r="L25" s="12">
        <v>562864.06999999995</v>
      </c>
      <c r="M25" s="12">
        <v>0</v>
      </c>
      <c r="N25" s="12">
        <f>ROUND(L25*10%,2)</f>
        <v>56286.41</v>
      </c>
      <c r="O25" s="12">
        <f>ROUND(N25*0.45,2)</f>
        <v>25328.880000000001</v>
      </c>
      <c r="P25" s="12">
        <f t="shared" si="5"/>
        <v>481248.77999999991</v>
      </c>
      <c r="Q25" s="12">
        <f t="shared" si="6"/>
        <v>1130.7940975570555</v>
      </c>
      <c r="R25" s="12">
        <v>10685.67</v>
      </c>
      <c r="S25" s="13">
        <v>43100</v>
      </c>
    </row>
    <row r="26" spans="1:19" s="173" customFormat="1" ht="13.2" x14ac:dyDescent="0.3">
      <c r="A26" s="10">
        <v>13</v>
      </c>
      <c r="B26" s="8" t="s">
        <v>61</v>
      </c>
      <c r="C26" s="10">
        <v>1972</v>
      </c>
      <c r="D26" s="10">
        <v>0</v>
      </c>
      <c r="E26" s="25" t="s">
        <v>54</v>
      </c>
      <c r="F26" s="10">
        <v>2</v>
      </c>
      <c r="G26" s="10">
        <v>2</v>
      </c>
      <c r="H26" s="15">
        <v>536.29999999999995</v>
      </c>
      <c r="I26" s="15">
        <v>493.1</v>
      </c>
      <c r="J26" s="10">
        <v>493.1</v>
      </c>
      <c r="K26" s="11">
        <v>26</v>
      </c>
      <c r="L26" s="12">
        <v>1139885.02</v>
      </c>
      <c r="M26" s="12">
        <v>0</v>
      </c>
      <c r="N26" s="12">
        <v>0</v>
      </c>
      <c r="O26" s="12">
        <f t="shared" si="7"/>
        <v>51294.83</v>
      </c>
      <c r="P26" s="12">
        <f t="shared" si="5"/>
        <v>1088590.19</v>
      </c>
      <c r="Q26" s="12">
        <f t="shared" si="6"/>
        <v>2311.6711011965117</v>
      </c>
      <c r="R26" s="12">
        <v>10685.67</v>
      </c>
      <c r="S26" s="13">
        <v>43100</v>
      </c>
    </row>
    <row r="27" spans="1:19" s="173" customFormat="1" ht="13.2" x14ac:dyDescent="0.3">
      <c r="A27" s="10">
        <v>14</v>
      </c>
      <c r="B27" s="8" t="s">
        <v>62</v>
      </c>
      <c r="C27" s="10">
        <v>1969</v>
      </c>
      <c r="D27" s="10">
        <v>0</v>
      </c>
      <c r="E27" s="25" t="s">
        <v>54</v>
      </c>
      <c r="F27" s="10">
        <v>2</v>
      </c>
      <c r="G27" s="10">
        <v>2</v>
      </c>
      <c r="H27" s="15">
        <v>543.70000000000005</v>
      </c>
      <c r="I27" s="15">
        <v>499.9</v>
      </c>
      <c r="J27" s="10">
        <v>499.9</v>
      </c>
      <c r="K27" s="11">
        <v>20</v>
      </c>
      <c r="L27" s="12">
        <v>63337.33</v>
      </c>
      <c r="M27" s="12">
        <v>0</v>
      </c>
      <c r="N27" s="12">
        <v>0</v>
      </c>
      <c r="O27" s="12">
        <f t="shared" si="7"/>
        <v>2850.18</v>
      </c>
      <c r="P27" s="12">
        <f t="shared" si="5"/>
        <v>60487.15</v>
      </c>
      <c r="Q27" s="12">
        <f t="shared" si="6"/>
        <v>126.7</v>
      </c>
      <c r="R27" s="12">
        <v>10685.67</v>
      </c>
      <c r="S27" s="13">
        <v>43100</v>
      </c>
    </row>
    <row r="28" spans="1:19" s="173" customFormat="1" ht="13.2" x14ac:dyDescent="0.3">
      <c r="A28" s="10">
        <v>15</v>
      </c>
      <c r="B28" s="8" t="s">
        <v>63</v>
      </c>
      <c r="C28" s="10">
        <v>1974</v>
      </c>
      <c r="D28" s="10">
        <v>0</v>
      </c>
      <c r="E28" s="25" t="s">
        <v>54</v>
      </c>
      <c r="F28" s="10">
        <v>2</v>
      </c>
      <c r="G28" s="10">
        <v>2</v>
      </c>
      <c r="H28" s="15">
        <v>543.4</v>
      </c>
      <c r="I28" s="15">
        <v>492.21</v>
      </c>
      <c r="J28" s="10">
        <v>492.21</v>
      </c>
      <c r="K28" s="11">
        <v>26</v>
      </c>
      <c r="L28" s="12">
        <v>2731745.62</v>
      </c>
      <c r="M28" s="12">
        <v>0</v>
      </c>
      <c r="N28" s="12">
        <f>ROUND(L28*10%,2)</f>
        <v>273174.56</v>
      </c>
      <c r="O28" s="12">
        <f t="shared" si="7"/>
        <v>122928.55</v>
      </c>
      <c r="P28" s="12">
        <f t="shared" si="5"/>
        <v>2335642.5100000002</v>
      </c>
      <c r="Q28" s="12">
        <f t="shared" si="6"/>
        <v>5549.9596107352554</v>
      </c>
      <c r="R28" s="12">
        <v>10685.67</v>
      </c>
      <c r="S28" s="13">
        <v>43100</v>
      </c>
    </row>
    <row r="29" spans="1:19" s="173" customFormat="1" ht="13.2" x14ac:dyDescent="0.3">
      <c r="A29" s="10">
        <v>16</v>
      </c>
      <c r="B29" s="8" t="s">
        <v>1251</v>
      </c>
      <c r="C29" s="10">
        <v>1981</v>
      </c>
      <c r="D29" s="10">
        <v>0</v>
      </c>
      <c r="E29" s="25" t="s">
        <v>54</v>
      </c>
      <c r="F29" s="10">
        <v>2</v>
      </c>
      <c r="G29" s="10">
        <v>3</v>
      </c>
      <c r="H29" s="15">
        <v>815</v>
      </c>
      <c r="I29" s="15">
        <v>734</v>
      </c>
      <c r="J29" s="10">
        <v>734</v>
      </c>
      <c r="K29" s="11">
        <v>25</v>
      </c>
      <c r="L29" s="12">
        <v>1717358.83</v>
      </c>
      <c r="M29" s="12">
        <v>0</v>
      </c>
      <c r="N29" s="12">
        <v>0</v>
      </c>
      <c r="O29" s="12">
        <v>0</v>
      </c>
      <c r="P29" s="12">
        <f t="shared" si="5"/>
        <v>1717358.83</v>
      </c>
      <c r="Q29" s="12">
        <f t="shared" si="6"/>
        <v>2339.725926430518</v>
      </c>
      <c r="R29" s="12">
        <v>10685.67</v>
      </c>
      <c r="S29" s="13">
        <v>43100</v>
      </c>
    </row>
    <row r="30" spans="1:19" s="173" customFormat="1" ht="13.2" x14ac:dyDescent="0.3">
      <c r="A30" s="10">
        <v>17</v>
      </c>
      <c r="B30" s="8" t="s">
        <v>1252</v>
      </c>
      <c r="C30" s="10">
        <v>1980</v>
      </c>
      <c r="D30" s="10">
        <v>0</v>
      </c>
      <c r="E30" s="25" t="s">
        <v>54</v>
      </c>
      <c r="F30" s="10">
        <v>2</v>
      </c>
      <c r="G30" s="10">
        <v>3</v>
      </c>
      <c r="H30" s="15">
        <v>832.6</v>
      </c>
      <c r="I30" s="15">
        <v>751.6</v>
      </c>
      <c r="J30" s="10">
        <v>485.2</v>
      </c>
      <c r="K30" s="11">
        <v>33</v>
      </c>
      <c r="L30" s="12">
        <v>150183</v>
      </c>
      <c r="M30" s="12">
        <v>0</v>
      </c>
      <c r="N30" s="12">
        <v>0</v>
      </c>
      <c r="O30" s="12">
        <v>0</v>
      </c>
      <c r="P30" s="12">
        <f t="shared" si="5"/>
        <v>150183</v>
      </c>
      <c r="Q30" s="12">
        <f t="shared" si="6"/>
        <v>199.81772219265565</v>
      </c>
      <c r="R30" s="12">
        <v>10685.67</v>
      </c>
      <c r="S30" s="13">
        <v>43100</v>
      </c>
    </row>
    <row r="31" spans="1:19" s="173" customFormat="1" ht="13.2" x14ac:dyDescent="0.3">
      <c r="A31" s="10">
        <v>18</v>
      </c>
      <c r="B31" s="8" t="s">
        <v>64</v>
      </c>
      <c r="C31" s="10">
        <v>1976</v>
      </c>
      <c r="D31" s="10">
        <v>1991</v>
      </c>
      <c r="E31" s="25" t="s">
        <v>54</v>
      </c>
      <c r="F31" s="10">
        <v>2</v>
      </c>
      <c r="G31" s="10">
        <v>2</v>
      </c>
      <c r="H31" s="15">
        <v>496.8</v>
      </c>
      <c r="I31" s="15">
        <v>495.3</v>
      </c>
      <c r="J31" s="10">
        <v>495.3</v>
      </c>
      <c r="K31" s="11">
        <v>28</v>
      </c>
      <c r="L31" s="12">
        <v>1786038.38</v>
      </c>
      <c r="M31" s="12">
        <v>0</v>
      </c>
      <c r="N31" s="12">
        <v>0</v>
      </c>
      <c r="O31" s="12">
        <f t="shared" si="7"/>
        <v>80371.73</v>
      </c>
      <c r="P31" s="12">
        <f t="shared" si="5"/>
        <v>1705666.65</v>
      </c>
      <c r="Q31" s="12">
        <f t="shared" si="6"/>
        <v>3605.9729053099127</v>
      </c>
      <c r="R31" s="12">
        <v>10685.67</v>
      </c>
      <c r="S31" s="13">
        <v>43100</v>
      </c>
    </row>
    <row r="32" spans="1:19" s="173" customFormat="1" ht="13.2" x14ac:dyDescent="0.3">
      <c r="A32" s="10">
        <v>19</v>
      </c>
      <c r="B32" s="8" t="s">
        <v>65</v>
      </c>
      <c r="C32" s="10">
        <v>1990</v>
      </c>
      <c r="D32" s="10">
        <v>0</v>
      </c>
      <c r="E32" s="25" t="s">
        <v>54</v>
      </c>
      <c r="F32" s="10">
        <v>2</v>
      </c>
      <c r="G32" s="10">
        <v>2</v>
      </c>
      <c r="H32" s="15">
        <v>855.3</v>
      </c>
      <c r="I32" s="15">
        <v>855.3</v>
      </c>
      <c r="J32" s="10">
        <v>855.3</v>
      </c>
      <c r="K32" s="11">
        <v>24</v>
      </c>
      <c r="L32" s="12">
        <v>3132742.56</v>
      </c>
      <c r="M32" s="12">
        <v>0</v>
      </c>
      <c r="N32" s="12">
        <f>ROUND(L32*10%,2)</f>
        <v>313274.26</v>
      </c>
      <c r="O32" s="12">
        <f>ROUND(L32*0.045,2)</f>
        <v>140973.42000000001</v>
      </c>
      <c r="P32" s="12">
        <f t="shared" si="5"/>
        <v>2678494.88</v>
      </c>
      <c r="Q32" s="12">
        <f t="shared" si="6"/>
        <v>3662.7412136092603</v>
      </c>
      <c r="R32" s="12">
        <v>10685.67</v>
      </c>
      <c r="S32" s="13">
        <v>43100</v>
      </c>
    </row>
    <row r="33" spans="1:19" s="173" customFormat="1" ht="13.2" x14ac:dyDescent="0.3">
      <c r="A33" s="10">
        <v>20</v>
      </c>
      <c r="B33" s="8" t="s">
        <v>1253</v>
      </c>
      <c r="C33" s="10">
        <v>1969</v>
      </c>
      <c r="D33" s="10">
        <v>1995</v>
      </c>
      <c r="E33" s="25" t="s">
        <v>54</v>
      </c>
      <c r="F33" s="10">
        <v>2</v>
      </c>
      <c r="G33" s="10">
        <v>2</v>
      </c>
      <c r="H33" s="15">
        <v>547.9</v>
      </c>
      <c r="I33" s="15">
        <v>507.1</v>
      </c>
      <c r="J33" s="10">
        <v>434.1</v>
      </c>
      <c r="K33" s="11">
        <v>22</v>
      </c>
      <c r="L33" s="12">
        <v>1691123.35</v>
      </c>
      <c r="M33" s="12">
        <v>0</v>
      </c>
      <c r="N33" s="12">
        <v>0</v>
      </c>
      <c r="O33" s="12">
        <v>0</v>
      </c>
      <c r="P33" s="12">
        <f t="shared" si="5"/>
        <v>1691123.35</v>
      </c>
      <c r="Q33" s="12">
        <f t="shared" si="6"/>
        <v>3334.8912443305067</v>
      </c>
      <c r="R33" s="12">
        <v>10685.67</v>
      </c>
      <c r="S33" s="13">
        <v>43100</v>
      </c>
    </row>
    <row r="34" spans="1:19" s="173" customFormat="1" ht="13.2" x14ac:dyDescent="0.3">
      <c r="A34" s="10">
        <v>21</v>
      </c>
      <c r="B34" s="8" t="s">
        <v>1254</v>
      </c>
      <c r="C34" s="10">
        <v>1968</v>
      </c>
      <c r="D34" s="10">
        <v>1997</v>
      </c>
      <c r="E34" s="25" t="s">
        <v>54</v>
      </c>
      <c r="F34" s="10">
        <v>2</v>
      </c>
      <c r="G34" s="10">
        <v>2</v>
      </c>
      <c r="H34" s="15">
        <v>533.9</v>
      </c>
      <c r="I34" s="15">
        <v>492.7</v>
      </c>
      <c r="J34" s="10">
        <v>265.60000000000002</v>
      </c>
      <c r="K34" s="11">
        <v>21</v>
      </c>
      <c r="L34" s="12">
        <v>695853.37</v>
      </c>
      <c r="M34" s="12">
        <v>0</v>
      </c>
      <c r="N34" s="12">
        <v>0</v>
      </c>
      <c r="O34" s="12">
        <v>0</v>
      </c>
      <c r="P34" s="12">
        <f t="shared" si="5"/>
        <v>695853.37</v>
      </c>
      <c r="Q34" s="12">
        <f t="shared" si="6"/>
        <v>1412.3267099654963</v>
      </c>
      <c r="R34" s="12">
        <v>10685.67</v>
      </c>
      <c r="S34" s="13">
        <v>43100</v>
      </c>
    </row>
    <row r="35" spans="1:19" s="173" customFormat="1" ht="26.4" x14ac:dyDescent="0.3">
      <c r="A35" s="10">
        <v>22</v>
      </c>
      <c r="B35" s="8" t="s">
        <v>1255</v>
      </c>
      <c r="C35" s="10">
        <v>1981</v>
      </c>
      <c r="D35" s="10">
        <v>0</v>
      </c>
      <c r="E35" s="25" t="s">
        <v>54</v>
      </c>
      <c r="F35" s="10">
        <v>2</v>
      </c>
      <c r="G35" s="10">
        <v>3</v>
      </c>
      <c r="H35" s="15">
        <v>837.7</v>
      </c>
      <c r="I35" s="15">
        <v>747.1</v>
      </c>
      <c r="J35" s="10">
        <v>696.45</v>
      </c>
      <c r="K35" s="11">
        <v>39</v>
      </c>
      <c r="L35" s="12">
        <v>182769.35</v>
      </c>
      <c r="M35" s="12">
        <v>0</v>
      </c>
      <c r="N35" s="12">
        <v>0</v>
      </c>
      <c r="O35" s="12">
        <v>0</v>
      </c>
      <c r="P35" s="12">
        <f t="shared" si="5"/>
        <v>182769.35</v>
      </c>
      <c r="Q35" s="12">
        <f t="shared" si="6"/>
        <v>244.63840182037211</v>
      </c>
      <c r="R35" s="12">
        <v>10685.67</v>
      </c>
      <c r="S35" s="13">
        <v>43100</v>
      </c>
    </row>
    <row r="36" spans="1:19" s="173" customFormat="1" ht="13.2" x14ac:dyDescent="0.3">
      <c r="A36" s="10">
        <v>23</v>
      </c>
      <c r="B36" s="8" t="s">
        <v>872</v>
      </c>
      <c r="C36" s="10">
        <v>1976</v>
      </c>
      <c r="D36" s="10">
        <v>0</v>
      </c>
      <c r="E36" s="25" t="s">
        <v>54</v>
      </c>
      <c r="F36" s="10">
        <v>2</v>
      </c>
      <c r="G36" s="10">
        <v>3</v>
      </c>
      <c r="H36" s="15">
        <v>797.2</v>
      </c>
      <c r="I36" s="15">
        <v>749.7</v>
      </c>
      <c r="J36" s="10">
        <v>506.45</v>
      </c>
      <c r="K36" s="11">
        <v>35</v>
      </c>
      <c r="L36" s="12">
        <v>1443017.95</v>
      </c>
      <c r="M36" s="12">
        <v>0</v>
      </c>
      <c r="N36" s="12">
        <v>0</v>
      </c>
      <c r="O36" s="12">
        <v>0</v>
      </c>
      <c r="P36" s="12">
        <f t="shared" si="5"/>
        <v>1443017.95</v>
      </c>
      <c r="Q36" s="12">
        <f t="shared" si="6"/>
        <v>1924.7938508736827</v>
      </c>
      <c r="R36" s="12">
        <v>10685.67</v>
      </c>
      <c r="S36" s="13">
        <v>43100</v>
      </c>
    </row>
    <row r="37" spans="1:19" s="33" customFormat="1" ht="13.8" x14ac:dyDescent="0.3">
      <c r="A37" s="19"/>
      <c r="B37" s="186" t="s">
        <v>66</v>
      </c>
      <c r="C37" s="187"/>
      <c r="D37" s="19"/>
      <c r="E37" s="19"/>
      <c r="F37" s="19"/>
      <c r="G37" s="19"/>
      <c r="H37" s="23">
        <f>ROUND(SUM(H19:H36),2)</f>
        <v>11425.98</v>
      </c>
      <c r="I37" s="23">
        <f t="shared" ref="I37:P37" si="8">ROUND(SUM(I19:I36),2)</f>
        <v>10540.99</v>
      </c>
      <c r="J37" s="23">
        <f t="shared" si="8"/>
        <v>9680.59</v>
      </c>
      <c r="K37" s="23">
        <f t="shared" si="8"/>
        <v>482</v>
      </c>
      <c r="L37" s="23">
        <f t="shared" si="8"/>
        <v>18267601.120000001</v>
      </c>
      <c r="M37" s="23">
        <f t="shared" si="8"/>
        <v>0</v>
      </c>
      <c r="N37" s="23">
        <f t="shared" si="8"/>
        <v>642735.23</v>
      </c>
      <c r="O37" s="23">
        <f t="shared" si="8"/>
        <v>557428.29</v>
      </c>
      <c r="P37" s="23">
        <f t="shared" si="8"/>
        <v>17067437.600000001</v>
      </c>
      <c r="Q37" s="17">
        <f t="shared" si="6"/>
        <v>1733.0062090942124</v>
      </c>
      <c r="R37" s="17"/>
      <c r="S37" s="19"/>
    </row>
    <row r="38" spans="1:19" s="32" customFormat="1" ht="15.6" x14ac:dyDescent="0.3">
      <c r="A38" s="19"/>
      <c r="B38" s="209" t="s">
        <v>93</v>
      </c>
      <c r="C38" s="210"/>
      <c r="D38" s="19"/>
      <c r="E38" s="172"/>
      <c r="F38" s="19"/>
      <c r="G38" s="19"/>
      <c r="H38" s="28"/>
      <c r="I38" s="28"/>
      <c r="J38" s="28"/>
      <c r="K38" s="29"/>
      <c r="L38" s="23"/>
      <c r="M38" s="23"/>
      <c r="N38" s="23"/>
      <c r="O38" s="23"/>
      <c r="P38" s="23"/>
      <c r="Q38" s="17"/>
      <c r="R38" s="17"/>
      <c r="S38" s="30"/>
    </row>
    <row r="39" spans="1:19" s="2" customFormat="1" ht="13.2" x14ac:dyDescent="0.3">
      <c r="A39" s="10">
        <v>24</v>
      </c>
      <c r="B39" s="8" t="s">
        <v>89</v>
      </c>
      <c r="C39" s="9">
        <v>1987</v>
      </c>
      <c r="D39" s="10">
        <v>0</v>
      </c>
      <c r="E39" s="25" t="s">
        <v>29</v>
      </c>
      <c r="F39" s="10">
        <v>3</v>
      </c>
      <c r="G39" s="10">
        <v>2</v>
      </c>
      <c r="H39" s="38">
        <v>1107.9000000000001</v>
      </c>
      <c r="I39" s="15">
        <v>876.2</v>
      </c>
      <c r="J39" s="10">
        <v>876.2</v>
      </c>
      <c r="K39" s="11">
        <v>38</v>
      </c>
      <c r="L39" s="1">
        <v>852209.64</v>
      </c>
      <c r="M39" s="12">
        <v>0</v>
      </c>
      <c r="N39" s="12">
        <v>0</v>
      </c>
      <c r="O39" s="12">
        <f>ROUND(L39*0.045,2)+71650.57</f>
        <v>110000</v>
      </c>
      <c r="P39" s="12">
        <f>L39-(M39+N39+O39)</f>
        <v>742209.64</v>
      </c>
      <c r="Q39" s="12">
        <f>L39/I39</f>
        <v>972.61999543483216</v>
      </c>
      <c r="R39" s="12">
        <v>27958.74</v>
      </c>
      <c r="S39" s="13">
        <v>43100</v>
      </c>
    </row>
    <row r="40" spans="1:19" s="2" customFormat="1" ht="13.2" x14ac:dyDescent="0.3">
      <c r="A40" s="10">
        <v>25</v>
      </c>
      <c r="B40" s="8" t="s">
        <v>90</v>
      </c>
      <c r="C40" s="9">
        <v>1969</v>
      </c>
      <c r="D40" s="10">
        <v>0</v>
      </c>
      <c r="E40" s="25" t="s">
        <v>54</v>
      </c>
      <c r="F40" s="10">
        <v>2</v>
      </c>
      <c r="G40" s="10">
        <v>1</v>
      </c>
      <c r="H40" s="38">
        <v>353.2</v>
      </c>
      <c r="I40" s="15">
        <v>338.2</v>
      </c>
      <c r="J40" s="10">
        <v>212.7</v>
      </c>
      <c r="K40" s="11">
        <v>16</v>
      </c>
      <c r="L40" s="1">
        <v>460050.08</v>
      </c>
      <c r="M40" s="12">
        <v>0</v>
      </c>
      <c r="N40" s="12">
        <v>0</v>
      </c>
      <c r="O40" s="12">
        <f>ROUND(L40*0.045,2)+64297.75</f>
        <v>85000</v>
      </c>
      <c r="P40" s="12">
        <f>L40-(M40+N40+O40)</f>
        <v>375050.08</v>
      </c>
      <c r="Q40" s="12">
        <f>L40/I40</f>
        <v>1360.2900059136607</v>
      </c>
      <c r="R40" s="12">
        <v>10685.67</v>
      </c>
      <c r="S40" s="13">
        <v>43100</v>
      </c>
    </row>
    <row r="41" spans="1:19" s="2" customFormat="1" ht="22.5" customHeight="1" x14ac:dyDescent="0.3">
      <c r="A41" s="10">
        <v>26</v>
      </c>
      <c r="B41" s="8" t="s">
        <v>91</v>
      </c>
      <c r="C41" s="9">
        <v>1986</v>
      </c>
      <c r="D41" s="10">
        <v>0</v>
      </c>
      <c r="E41" s="25" t="s">
        <v>29</v>
      </c>
      <c r="F41" s="10">
        <v>3</v>
      </c>
      <c r="G41" s="10">
        <v>2</v>
      </c>
      <c r="H41" s="38">
        <v>1588.33</v>
      </c>
      <c r="I41" s="15">
        <v>1112.33</v>
      </c>
      <c r="J41" s="10">
        <v>891.46</v>
      </c>
      <c r="K41" s="11">
        <v>56</v>
      </c>
      <c r="L41" s="1">
        <v>3604994.78</v>
      </c>
      <c r="M41" s="12">
        <v>0</v>
      </c>
      <c r="N41" s="12">
        <v>0</v>
      </c>
      <c r="O41" s="12">
        <f>ROUND(L41*0.045,2)</f>
        <v>162224.76999999999</v>
      </c>
      <c r="P41" s="12">
        <f>L41-(M41+N41+O41)</f>
        <v>3442770.01</v>
      </c>
      <c r="Q41" s="12">
        <f>L41/I41</f>
        <v>3240.9399908300593</v>
      </c>
      <c r="R41" s="12">
        <v>27958.74</v>
      </c>
      <c r="S41" s="13">
        <v>43100</v>
      </c>
    </row>
    <row r="42" spans="1:19" s="2" customFormat="1" ht="13.2" x14ac:dyDescent="0.3">
      <c r="A42" s="10">
        <v>27</v>
      </c>
      <c r="B42" s="8" t="s">
        <v>1294</v>
      </c>
      <c r="C42" s="9">
        <v>1976</v>
      </c>
      <c r="D42" s="10">
        <v>0</v>
      </c>
      <c r="E42" s="25" t="s">
        <v>54</v>
      </c>
      <c r="F42" s="126">
        <v>2</v>
      </c>
      <c r="G42" s="126">
        <v>2</v>
      </c>
      <c r="H42" s="35">
        <v>541.12</v>
      </c>
      <c r="I42" s="35">
        <v>541.12</v>
      </c>
      <c r="J42" s="35">
        <v>139.19999999999999</v>
      </c>
      <c r="K42" s="126">
        <v>12</v>
      </c>
      <c r="L42" s="1">
        <v>212644.44</v>
      </c>
      <c r="M42" s="12">
        <v>0</v>
      </c>
      <c r="N42" s="12">
        <v>0</v>
      </c>
      <c r="O42" s="12">
        <v>0</v>
      </c>
      <c r="P42" s="12">
        <f>L42-(M42+N42+O42)</f>
        <v>212644.44</v>
      </c>
      <c r="Q42" s="12">
        <f>L42/I42</f>
        <v>392.9709491425192</v>
      </c>
      <c r="R42" s="12">
        <v>10685.67</v>
      </c>
      <c r="S42" s="13">
        <v>43100</v>
      </c>
    </row>
    <row r="43" spans="1:19" s="45" customFormat="1" ht="13.8" x14ac:dyDescent="0.3">
      <c r="A43" s="161"/>
      <c r="B43" s="204" t="s">
        <v>92</v>
      </c>
      <c r="C43" s="206"/>
      <c r="D43" s="161"/>
      <c r="E43" s="161"/>
      <c r="F43" s="41"/>
      <c r="G43" s="41"/>
      <c r="H43" s="42">
        <f>ROUND(SUM(H39:H42),2)</f>
        <v>3590.55</v>
      </c>
      <c r="I43" s="42">
        <f t="shared" ref="I43:P43" si="9">ROUND(SUM(I39:I42),2)</f>
        <v>2867.85</v>
      </c>
      <c r="J43" s="42">
        <f t="shared" si="9"/>
        <v>2119.56</v>
      </c>
      <c r="K43" s="42">
        <f t="shared" si="9"/>
        <v>122</v>
      </c>
      <c r="L43" s="42">
        <f t="shared" si="9"/>
        <v>5129898.9400000004</v>
      </c>
      <c r="M43" s="42">
        <f t="shared" si="9"/>
        <v>0</v>
      </c>
      <c r="N43" s="42">
        <f t="shared" si="9"/>
        <v>0</v>
      </c>
      <c r="O43" s="42">
        <f t="shared" si="9"/>
        <v>357224.77</v>
      </c>
      <c r="P43" s="42">
        <f t="shared" si="9"/>
        <v>4772674.17</v>
      </c>
      <c r="Q43" s="17">
        <f>L43/I43</f>
        <v>1788.7612462297543</v>
      </c>
      <c r="R43" s="43"/>
      <c r="S43" s="44"/>
    </row>
    <row r="44" spans="1:19" s="32" customFormat="1" ht="15.6" x14ac:dyDescent="0.3">
      <c r="A44" s="19"/>
      <c r="B44" s="209" t="s">
        <v>538</v>
      </c>
      <c r="C44" s="210"/>
      <c r="D44" s="19"/>
      <c r="E44" s="172"/>
      <c r="F44" s="19"/>
      <c r="G44" s="19"/>
      <c r="H44" s="28"/>
      <c r="I44" s="28"/>
      <c r="J44" s="28"/>
      <c r="K44" s="29"/>
      <c r="L44" s="23"/>
      <c r="M44" s="23"/>
      <c r="N44" s="23"/>
      <c r="O44" s="23"/>
      <c r="P44" s="23"/>
      <c r="Q44" s="17"/>
      <c r="R44" s="17"/>
      <c r="S44" s="30"/>
    </row>
    <row r="45" spans="1:19" x14ac:dyDescent="0.3">
      <c r="A45" s="10">
        <v>28</v>
      </c>
      <c r="B45" s="8" t="s">
        <v>68</v>
      </c>
      <c r="C45" s="9">
        <v>1983</v>
      </c>
      <c r="D45" s="10">
        <v>0</v>
      </c>
      <c r="E45" s="25" t="s">
        <v>69</v>
      </c>
      <c r="F45" s="10">
        <v>5</v>
      </c>
      <c r="G45" s="10">
        <v>5</v>
      </c>
      <c r="H45" s="15">
        <v>3720.6</v>
      </c>
      <c r="I45" s="15">
        <v>3377.9</v>
      </c>
      <c r="J45" s="12">
        <v>3377.9</v>
      </c>
      <c r="K45" s="11">
        <v>202</v>
      </c>
      <c r="L45" s="1">
        <v>13835777.060000001</v>
      </c>
      <c r="M45" s="12">
        <v>0</v>
      </c>
      <c r="N45" s="12">
        <v>0</v>
      </c>
      <c r="O45" s="12">
        <f t="shared" ref="O45:O54" si="10">ROUND(N45*0.45,2)</f>
        <v>0</v>
      </c>
      <c r="P45" s="12">
        <f t="shared" ref="P45:P63" si="11">L45-(M45+N45+O45)</f>
        <v>13835777.060000001</v>
      </c>
      <c r="Q45" s="12">
        <f t="shared" ref="Q45:Q64" si="12">L45/I45</f>
        <v>4095.9699991118741</v>
      </c>
      <c r="R45" s="12">
        <v>17606.61</v>
      </c>
      <c r="S45" s="13">
        <v>43100</v>
      </c>
    </row>
    <row r="46" spans="1:19" x14ac:dyDescent="0.3">
      <c r="A46" s="10">
        <v>29</v>
      </c>
      <c r="B46" s="8" t="s">
        <v>70</v>
      </c>
      <c r="C46" s="9">
        <v>1983</v>
      </c>
      <c r="D46" s="10">
        <v>0</v>
      </c>
      <c r="E46" s="25" t="s">
        <v>69</v>
      </c>
      <c r="F46" s="10">
        <v>5</v>
      </c>
      <c r="G46" s="10">
        <v>5</v>
      </c>
      <c r="H46" s="15">
        <v>3694.1</v>
      </c>
      <c r="I46" s="15">
        <v>3362.1</v>
      </c>
      <c r="J46" s="12">
        <v>3362.1</v>
      </c>
      <c r="K46" s="11">
        <v>216</v>
      </c>
      <c r="L46" s="1">
        <v>4329006.34</v>
      </c>
      <c r="M46" s="12">
        <v>0</v>
      </c>
      <c r="N46" s="12">
        <f t="shared" ref="N46:N53" si="13">ROUND(L46*10%,2)</f>
        <v>432900.63</v>
      </c>
      <c r="O46" s="12">
        <f t="shared" si="10"/>
        <v>194805.28</v>
      </c>
      <c r="P46" s="12">
        <f t="shared" si="11"/>
        <v>3701300.4299999997</v>
      </c>
      <c r="Q46" s="12">
        <f t="shared" si="12"/>
        <v>1287.5900002974331</v>
      </c>
      <c r="R46" s="12">
        <v>17606.61</v>
      </c>
      <c r="S46" s="13">
        <v>43100</v>
      </c>
    </row>
    <row r="47" spans="1:19" x14ac:dyDescent="0.3">
      <c r="A47" s="10">
        <v>30</v>
      </c>
      <c r="B47" s="8" t="s">
        <v>71</v>
      </c>
      <c r="C47" s="9">
        <v>1983</v>
      </c>
      <c r="D47" s="10">
        <v>0</v>
      </c>
      <c r="E47" s="25" t="s">
        <v>69</v>
      </c>
      <c r="F47" s="10">
        <v>5</v>
      </c>
      <c r="G47" s="10">
        <v>5</v>
      </c>
      <c r="H47" s="15">
        <v>3739.96</v>
      </c>
      <c r="I47" s="15">
        <v>3407.46</v>
      </c>
      <c r="J47" s="18">
        <v>3407.46</v>
      </c>
      <c r="K47" s="11">
        <v>197</v>
      </c>
      <c r="L47" s="12">
        <v>8078167.6500000004</v>
      </c>
      <c r="M47" s="12">
        <v>0</v>
      </c>
      <c r="N47" s="12">
        <f t="shared" si="13"/>
        <v>807816.77</v>
      </c>
      <c r="O47" s="12">
        <f>ROUND(L47*0.045,2)</f>
        <v>363517.54</v>
      </c>
      <c r="P47" s="12">
        <f t="shared" si="11"/>
        <v>6906833.3399999999</v>
      </c>
      <c r="Q47" s="12">
        <f t="shared" si="12"/>
        <v>2370.7300012325895</v>
      </c>
      <c r="R47" s="12">
        <v>17606.61</v>
      </c>
      <c r="S47" s="13">
        <v>43100</v>
      </c>
    </row>
    <row r="48" spans="1:19" x14ac:dyDescent="0.3">
      <c r="A48" s="10">
        <v>31</v>
      </c>
      <c r="B48" s="8" t="s">
        <v>72</v>
      </c>
      <c r="C48" s="9">
        <v>1984</v>
      </c>
      <c r="D48" s="10">
        <v>0</v>
      </c>
      <c r="E48" s="25" t="s">
        <v>69</v>
      </c>
      <c r="F48" s="10">
        <v>9</v>
      </c>
      <c r="G48" s="10">
        <v>5</v>
      </c>
      <c r="H48" s="15">
        <v>10991.39</v>
      </c>
      <c r="I48" s="15">
        <v>9860.39</v>
      </c>
      <c r="J48" s="18">
        <v>9472.69</v>
      </c>
      <c r="K48" s="11">
        <v>566</v>
      </c>
      <c r="L48" s="12">
        <v>23114824.829999998</v>
      </c>
      <c r="M48" s="12">
        <v>0</v>
      </c>
      <c r="N48" s="12">
        <f t="shared" si="13"/>
        <v>2311482.48</v>
      </c>
      <c r="O48" s="12">
        <f t="shared" si="10"/>
        <v>1040167.12</v>
      </c>
      <c r="P48" s="12">
        <f t="shared" si="11"/>
        <v>19763175.229999997</v>
      </c>
      <c r="Q48" s="12">
        <f t="shared" si="12"/>
        <v>2344.209998793151</v>
      </c>
      <c r="R48" s="12">
        <v>21030.3</v>
      </c>
      <c r="S48" s="13">
        <v>43100</v>
      </c>
    </row>
    <row r="49" spans="1:19" x14ac:dyDescent="0.3">
      <c r="A49" s="10">
        <v>32</v>
      </c>
      <c r="B49" s="8" t="s">
        <v>73</v>
      </c>
      <c r="C49" s="9">
        <v>1983</v>
      </c>
      <c r="D49" s="10">
        <v>0</v>
      </c>
      <c r="E49" s="25" t="s">
        <v>69</v>
      </c>
      <c r="F49" s="10">
        <v>5</v>
      </c>
      <c r="G49" s="10">
        <v>5</v>
      </c>
      <c r="H49" s="15">
        <v>3726.44</v>
      </c>
      <c r="I49" s="15">
        <v>3399.94</v>
      </c>
      <c r="J49" s="35">
        <v>3399.94</v>
      </c>
      <c r="K49" s="11">
        <v>217</v>
      </c>
      <c r="L49" s="12">
        <v>14784917.130000001</v>
      </c>
      <c r="M49" s="12">
        <v>0</v>
      </c>
      <c r="N49" s="12">
        <f t="shared" si="13"/>
        <v>1478491.71</v>
      </c>
      <c r="O49" s="12">
        <f t="shared" si="10"/>
        <v>665321.27</v>
      </c>
      <c r="P49" s="12">
        <f t="shared" si="11"/>
        <v>12641104.15</v>
      </c>
      <c r="Q49" s="12">
        <f t="shared" si="12"/>
        <v>4348.5817779137278</v>
      </c>
      <c r="R49" s="12">
        <v>17606.61</v>
      </c>
      <c r="S49" s="13">
        <v>43100</v>
      </c>
    </row>
    <row r="50" spans="1:19" x14ac:dyDescent="0.3">
      <c r="A50" s="10">
        <v>33</v>
      </c>
      <c r="B50" s="8" t="s">
        <v>74</v>
      </c>
      <c r="C50" s="9">
        <v>1983</v>
      </c>
      <c r="D50" s="10">
        <v>0</v>
      </c>
      <c r="E50" s="25" t="s">
        <v>69</v>
      </c>
      <c r="F50" s="10">
        <v>5</v>
      </c>
      <c r="G50" s="10">
        <v>5</v>
      </c>
      <c r="H50" s="15">
        <v>3672.3</v>
      </c>
      <c r="I50" s="15">
        <v>3342.8</v>
      </c>
      <c r="J50" s="35">
        <v>3342.8</v>
      </c>
      <c r="K50" s="11">
        <v>221</v>
      </c>
      <c r="L50" s="12">
        <v>14748474.369999999</v>
      </c>
      <c r="M50" s="12">
        <v>0</v>
      </c>
      <c r="N50" s="12">
        <f t="shared" si="13"/>
        <v>1474847.44</v>
      </c>
      <c r="O50" s="12">
        <f t="shared" si="10"/>
        <v>663681.35</v>
      </c>
      <c r="P50" s="12">
        <f t="shared" si="11"/>
        <v>12609945.579999998</v>
      </c>
      <c r="Q50" s="12">
        <f t="shared" si="12"/>
        <v>4412.0121963623305</v>
      </c>
      <c r="R50" s="12">
        <v>17606.61</v>
      </c>
      <c r="S50" s="13">
        <v>43100</v>
      </c>
    </row>
    <row r="51" spans="1:19" x14ac:dyDescent="0.3">
      <c r="A51" s="10">
        <v>34</v>
      </c>
      <c r="B51" s="8" t="s">
        <v>75</v>
      </c>
      <c r="C51" s="9">
        <v>1991</v>
      </c>
      <c r="D51" s="10">
        <v>0</v>
      </c>
      <c r="E51" s="25" t="s">
        <v>69</v>
      </c>
      <c r="F51" s="10">
        <v>9</v>
      </c>
      <c r="G51" s="10">
        <v>2</v>
      </c>
      <c r="H51" s="15">
        <v>4205.2</v>
      </c>
      <c r="I51" s="15">
        <v>3762.6</v>
      </c>
      <c r="J51" s="35">
        <v>3762.6</v>
      </c>
      <c r="K51" s="11">
        <v>216</v>
      </c>
      <c r="L51" s="12">
        <v>4000000</v>
      </c>
      <c r="M51" s="12">
        <v>0</v>
      </c>
      <c r="N51" s="12">
        <f t="shared" si="13"/>
        <v>400000</v>
      </c>
      <c r="O51" s="12">
        <f>ROUND(L51*0.045,2)</f>
        <v>180000</v>
      </c>
      <c r="P51" s="12">
        <f t="shared" si="11"/>
        <v>3420000</v>
      </c>
      <c r="Q51" s="12">
        <f t="shared" si="12"/>
        <v>1063.0946685802371</v>
      </c>
      <c r="R51" s="12">
        <v>21030.3</v>
      </c>
      <c r="S51" s="13">
        <v>43100</v>
      </c>
    </row>
    <row r="52" spans="1:19" x14ac:dyDescent="0.3">
      <c r="A52" s="10">
        <v>35</v>
      </c>
      <c r="B52" s="8" t="s">
        <v>76</v>
      </c>
      <c r="C52" s="9">
        <v>1983</v>
      </c>
      <c r="D52" s="10">
        <v>0</v>
      </c>
      <c r="E52" s="25" t="s">
        <v>69</v>
      </c>
      <c r="F52" s="10">
        <v>5</v>
      </c>
      <c r="G52" s="10">
        <v>5</v>
      </c>
      <c r="H52" s="15">
        <v>3823.89</v>
      </c>
      <c r="I52" s="15">
        <v>3352.19</v>
      </c>
      <c r="J52" s="36">
        <v>3352.19</v>
      </c>
      <c r="K52" s="11">
        <v>225</v>
      </c>
      <c r="L52" s="12">
        <v>9049428.2799999993</v>
      </c>
      <c r="M52" s="12">
        <v>0</v>
      </c>
      <c r="N52" s="12">
        <f t="shared" si="13"/>
        <v>904942.83</v>
      </c>
      <c r="O52" s="12">
        <f>ROUND(N52*0.45,2)</f>
        <v>407224.27</v>
      </c>
      <c r="P52" s="12">
        <f t="shared" si="11"/>
        <v>7737261.1799999997</v>
      </c>
      <c r="Q52" s="12">
        <f t="shared" si="12"/>
        <v>2699.5570895444466</v>
      </c>
      <c r="R52" s="12">
        <v>17606.61</v>
      </c>
      <c r="S52" s="13">
        <v>43100</v>
      </c>
    </row>
    <row r="53" spans="1:19" x14ac:dyDescent="0.3">
      <c r="A53" s="10">
        <v>36</v>
      </c>
      <c r="B53" s="8" t="s">
        <v>77</v>
      </c>
      <c r="C53" s="9">
        <v>1983</v>
      </c>
      <c r="D53" s="10">
        <v>0</v>
      </c>
      <c r="E53" s="25" t="s">
        <v>69</v>
      </c>
      <c r="F53" s="10">
        <v>9</v>
      </c>
      <c r="G53" s="10">
        <v>5</v>
      </c>
      <c r="H53" s="15">
        <v>10676.5</v>
      </c>
      <c r="I53" s="15">
        <v>10014.56</v>
      </c>
      <c r="J53" s="36">
        <v>9330.6</v>
      </c>
      <c r="K53" s="11">
        <v>510</v>
      </c>
      <c r="L53" s="12">
        <v>13507137.800000001</v>
      </c>
      <c r="M53" s="12">
        <v>0</v>
      </c>
      <c r="N53" s="12">
        <f t="shared" si="13"/>
        <v>1350713.78</v>
      </c>
      <c r="O53" s="12">
        <f t="shared" si="10"/>
        <v>607821.19999999995</v>
      </c>
      <c r="P53" s="12">
        <f t="shared" si="11"/>
        <v>11548602.82</v>
      </c>
      <c r="Q53" s="12">
        <f t="shared" si="12"/>
        <v>1348.7500000000002</v>
      </c>
      <c r="R53" s="12">
        <v>21030.3</v>
      </c>
      <c r="S53" s="13">
        <v>43100</v>
      </c>
    </row>
    <row r="54" spans="1:19" x14ac:dyDescent="0.3">
      <c r="A54" s="10">
        <v>37</v>
      </c>
      <c r="B54" s="8" t="s">
        <v>78</v>
      </c>
      <c r="C54" s="9">
        <v>2001</v>
      </c>
      <c r="D54" s="10">
        <v>0</v>
      </c>
      <c r="E54" s="25" t="s">
        <v>69</v>
      </c>
      <c r="F54" s="10">
        <v>5</v>
      </c>
      <c r="G54" s="10">
        <v>5</v>
      </c>
      <c r="H54" s="15">
        <v>3863.3</v>
      </c>
      <c r="I54" s="15">
        <v>3606.1</v>
      </c>
      <c r="J54" s="36">
        <v>3660.9</v>
      </c>
      <c r="K54" s="11">
        <v>198</v>
      </c>
      <c r="L54" s="12">
        <v>10108934</v>
      </c>
      <c r="M54" s="12">
        <v>0</v>
      </c>
      <c r="N54" s="12">
        <v>0</v>
      </c>
      <c r="O54" s="12">
        <f t="shared" si="10"/>
        <v>0</v>
      </c>
      <c r="P54" s="12">
        <f t="shared" si="11"/>
        <v>10108934</v>
      </c>
      <c r="Q54" s="12">
        <f t="shared" si="12"/>
        <v>2803.2872077868055</v>
      </c>
      <c r="R54" s="12">
        <v>17606.61</v>
      </c>
      <c r="S54" s="13">
        <v>43100</v>
      </c>
    </row>
    <row r="55" spans="1:19" x14ac:dyDescent="0.3">
      <c r="A55" s="10">
        <v>38</v>
      </c>
      <c r="B55" s="8" t="s">
        <v>79</v>
      </c>
      <c r="C55" s="9">
        <v>1984</v>
      </c>
      <c r="D55" s="10">
        <v>0</v>
      </c>
      <c r="E55" s="25" t="s">
        <v>69</v>
      </c>
      <c r="F55" s="10">
        <v>5</v>
      </c>
      <c r="G55" s="10">
        <v>2</v>
      </c>
      <c r="H55" s="15">
        <v>1553.6</v>
      </c>
      <c r="I55" s="15">
        <v>1362.5</v>
      </c>
      <c r="J55" s="36">
        <v>1362.5</v>
      </c>
      <c r="K55" s="11">
        <v>90</v>
      </c>
      <c r="L55" s="12">
        <v>5992274.1600000001</v>
      </c>
      <c r="M55" s="12">
        <v>0</v>
      </c>
      <c r="N55" s="12">
        <f>ROUND(L55*10%,2)</f>
        <v>599227.42000000004</v>
      </c>
      <c r="O55" s="12">
        <f>ROUND(L55*0.045,2)</f>
        <v>269652.34000000003</v>
      </c>
      <c r="P55" s="12">
        <f t="shared" si="11"/>
        <v>5123394.4000000004</v>
      </c>
      <c r="Q55" s="12">
        <f t="shared" si="12"/>
        <v>4397.9993834862389</v>
      </c>
      <c r="R55" s="12">
        <v>17606.61</v>
      </c>
      <c r="S55" s="13">
        <v>43100</v>
      </c>
    </row>
    <row r="56" spans="1:19" s="27" customFormat="1" ht="13.2" x14ac:dyDescent="0.3">
      <c r="A56" s="10">
        <v>39</v>
      </c>
      <c r="B56" s="8" t="s">
        <v>80</v>
      </c>
      <c r="C56" s="9">
        <v>1985</v>
      </c>
      <c r="D56" s="10">
        <v>0</v>
      </c>
      <c r="E56" s="25" t="s">
        <v>69</v>
      </c>
      <c r="F56" s="10">
        <v>5</v>
      </c>
      <c r="G56" s="10">
        <v>4</v>
      </c>
      <c r="H56" s="15">
        <v>3507.2</v>
      </c>
      <c r="I56" s="15">
        <v>3316.1</v>
      </c>
      <c r="J56" s="37">
        <v>3316.1</v>
      </c>
      <c r="K56" s="11">
        <v>168</v>
      </c>
      <c r="L56" s="12">
        <v>7077603.1200000001</v>
      </c>
      <c r="M56" s="12">
        <v>0</v>
      </c>
      <c r="N56" s="12">
        <f t="shared" ref="N56" si="14">ROUND(L56*10%,2)</f>
        <v>707760.31</v>
      </c>
      <c r="O56" s="12">
        <f>ROUND(L56*0.045,2)</f>
        <v>318492.14</v>
      </c>
      <c r="P56" s="12">
        <f t="shared" si="11"/>
        <v>6051350.6699999999</v>
      </c>
      <c r="Q56" s="12">
        <f t="shared" si="12"/>
        <v>2134.3153463405811</v>
      </c>
      <c r="R56" s="12">
        <v>17606.61</v>
      </c>
      <c r="S56" s="13">
        <v>43100</v>
      </c>
    </row>
    <row r="57" spans="1:19" s="27" customFormat="1" ht="13.2" x14ac:dyDescent="0.3">
      <c r="A57" s="10">
        <v>40</v>
      </c>
      <c r="B57" s="8" t="s">
        <v>81</v>
      </c>
      <c r="C57" s="9">
        <v>2005</v>
      </c>
      <c r="D57" s="10">
        <v>0</v>
      </c>
      <c r="E57" s="25" t="s">
        <v>29</v>
      </c>
      <c r="F57" s="10">
        <v>3</v>
      </c>
      <c r="G57" s="10">
        <v>4</v>
      </c>
      <c r="H57" s="15">
        <v>3018.8</v>
      </c>
      <c r="I57" s="15">
        <v>2717.3</v>
      </c>
      <c r="J57" s="12">
        <v>2717.3</v>
      </c>
      <c r="K57" s="11">
        <v>176</v>
      </c>
      <c r="L57" s="12">
        <v>10239627.619999999</v>
      </c>
      <c r="M57" s="12">
        <v>0</v>
      </c>
      <c r="N57" s="12">
        <v>0</v>
      </c>
      <c r="O57" s="12">
        <v>0</v>
      </c>
      <c r="P57" s="12">
        <f t="shared" si="11"/>
        <v>10239627.619999999</v>
      </c>
      <c r="Q57" s="12">
        <f t="shared" si="12"/>
        <v>3768.3095793618659</v>
      </c>
      <c r="R57" s="12">
        <v>27958.74</v>
      </c>
      <c r="S57" s="13">
        <v>43100</v>
      </c>
    </row>
    <row r="58" spans="1:19" s="27" customFormat="1" ht="13.2" x14ac:dyDescent="0.3">
      <c r="A58" s="10">
        <v>41</v>
      </c>
      <c r="B58" s="8" t="s">
        <v>82</v>
      </c>
      <c r="C58" s="9">
        <v>1987</v>
      </c>
      <c r="D58" s="10">
        <v>0</v>
      </c>
      <c r="E58" s="25" t="s">
        <v>29</v>
      </c>
      <c r="F58" s="10">
        <v>5</v>
      </c>
      <c r="G58" s="10">
        <v>1</v>
      </c>
      <c r="H58" s="15">
        <v>2852.2</v>
      </c>
      <c r="I58" s="15">
        <v>2533.4499999999998</v>
      </c>
      <c r="J58" s="10">
        <v>1565.25</v>
      </c>
      <c r="K58" s="11">
        <v>74</v>
      </c>
      <c r="L58" s="12">
        <v>10596077.67</v>
      </c>
      <c r="M58" s="12">
        <v>0</v>
      </c>
      <c r="N58" s="12">
        <f>ROUND(L58*10%,2)</f>
        <v>1059607.77</v>
      </c>
      <c r="O58" s="12">
        <f>ROUND(N58*0.45,2)</f>
        <v>476823.5</v>
      </c>
      <c r="P58" s="12">
        <f t="shared" si="11"/>
        <v>9059646.4000000004</v>
      </c>
      <c r="Q58" s="12">
        <f t="shared" si="12"/>
        <v>4182.4696244251909</v>
      </c>
      <c r="R58" s="12">
        <v>27958.74</v>
      </c>
      <c r="S58" s="13">
        <v>43100</v>
      </c>
    </row>
    <row r="59" spans="1:19" s="27" customFormat="1" ht="13.2" x14ac:dyDescent="0.3">
      <c r="A59" s="10">
        <v>42</v>
      </c>
      <c r="B59" s="8" t="s">
        <v>83</v>
      </c>
      <c r="C59" s="9">
        <v>2001</v>
      </c>
      <c r="D59" s="10">
        <v>0</v>
      </c>
      <c r="E59" s="25" t="s">
        <v>69</v>
      </c>
      <c r="F59" s="10">
        <v>5</v>
      </c>
      <c r="G59" s="10">
        <v>2</v>
      </c>
      <c r="H59" s="38">
        <v>1651.9</v>
      </c>
      <c r="I59" s="15">
        <v>1462.4</v>
      </c>
      <c r="J59" s="10">
        <v>1462.4</v>
      </c>
      <c r="K59" s="11">
        <v>86</v>
      </c>
      <c r="L59" s="12">
        <v>2093571.89</v>
      </c>
      <c r="M59" s="12">
        <v>0</v>
      </c>
      <c r="N59" s="12">
        <v>0</v>
      </c>
      <c r="O59" s="12">
        <v>0</v>
      </c>
      <c r="P59" s="12">
        <f t="shared" si="11"/>
        <v>2093571.89</v>
      </c>
      <c r="Q59" s="12">
        <f t="shared" si="12"/>
        <v>1431.6000341903718</v>
      </c>
      <c r="R59" s="12">
        <v>17606.61</v>
      </c>
      <c r="S59" s="13">
        <v>43100</v>
      </c>
    </row>
    <row r="60" spans="1:19" s="27" customFormat="1" ht="13.2" x14ac:dyDescent="0.3">
      <c r="A60" s="10">
        <v>43</v>
      </c>
      <c r="B60" s="8" t="s">
        <v>84</v>
      </c>
      <c r="C60" s="9">
        <v>1985</v>
      </c>
      <c r="D60" s="10">
        <v>0</v>
      </c>
      <c r="E60" s="25" t="s">
        <v>29</v>
      </c>
      <c r="F60" s="10">
        <v>2</v>
      </c>
      <c r="G60" s="10">
        <v>3</v>
      </c>
      <c r="H60" s="38">
        <v>952.9</v>
      </c>
      <c r="I60" s="15">
        <v>876.4</v>
      </c>
      <c r="J60" s="10">
        <v>876.4</v>
      </c>
      <c r="K60" s="11">
        <v>50</v>
      </c>
      <c r="L60" s="12">
        <v>2212051.06</v>
      </c>
      <c r="M60" s="12">
        <v>0</v>
      </c>
      <c r="N60" s="12">
        <f>ROUND(L60*10%,2)</f>
        <v>221205.11</v>
      </c>
      <c r="O60" s="12">
        <f>ROUND(L60*0.045,2)</f>
        <v>99542.3</v>
      </c>
      <c r="P60" s="12">
        <f t="shared" si="11"/>
        <v>1891303.6500000001</v>
      </c>
      <c r="Q60" s="12">
        <f t="shared" si="12"/>
        <v>2524.0199224098587</v>
      </c>
      <c r="R60" s="12">
        <v>27958.74</v>
      </c>
      <c r="S60" s="13">
        <v>43100</v>
      </c>
    </row>
    <row r="61" spans="1:19" s="27" customFormat="1" ht="13.2" x14ac:dyDescent="0.3">
      <c r="A61" s="10">
        <v>44</v>
      </c>
      <c r="B61" s="8" t="s">
        <v>85</v>
      </c>
      <c r="C61" s="9">
        <v>1983</v>
      </c>
      <c r="D61" s="10">
        <v>0</v>
      </c>
      <c r="E61" s="25" t="s">
        <v>29</v>
      </c>
      <c r="F61" s="10">
        <v>2</v>
      </c>
      <c r="G61" s="10">
        <v>3</v>
      </c>
      <c r="H61" s="38">
        <v>877.2</v>
      </c>
      <c r="I61" s="15">
        <v>877.2</v>
      </c>
      <c r="J61" s="10">
        <v>877.2</v>
      </c>
      <c r="K61" s="11">
        <v>68</v>
      </c>
      <c r="L61" s="12">
        <v>6787088.9299999997</v>
      </c>
      <c r="M61" s="12">
        <v>0</v>
      </c>
      <c r="N61" s="12">
        <f>ROUND(L61*10%,2)</f>
        <v>678708.89</v>
      </c>
      <c r="O61" s="12">
        <f>ROUND(N61*0.45,2)</f>
        <v>305419</v>
      </c>
      <c r="P61" s="12">
        <f t="shared" si="11"/>
        <v>5802961.04</v>
      </c>
      <c r="Q61" s="12">
        <f t="shared" si="12"/>
        <v>7737.2194824441394</v>
      </c>
      <c r="R61" s="12">
        <v>27958.74</v>
      </c>
      <c r="S61" s="13">
        <v>43100</v>
      </c>
    </row>
    <row r="62" spans="1:19" s="27" customFormat="1" ht="13.2" x14ac:dyDescent="0.3">
      <c r="A62" s="10">
        <v>45</v>
      </c>
      <c r="B62" s="8" t="s">
        <v>86</v>
      </c>
      <c r="C62" s="9">
        <v>1989</v>
      </c>
      <c r="D62" s="10">
        <v>0</v>
      </c>
      <c r="E62" s="25" t="s">
        <v>29</v>
      </c>
      <c r="F62" s="10">
        <v>3</v>
      </c>
      <c r="G62" s="10">
        <v>4</v>
      </c>
      <c r="H62" s="38">
        <v>1982</v>
      </c>
      <c r="I62" s="15">
        <v>1964.1</v>
      </c>
      <c r="J62" s="36">
        <v>1982</v>
      </c>
      <c r="K62" s="11">
        <v>149</v>
      </c>
      <c r="L62" s="12">
        <v>9968091.4800000004</v>
      </c>
      <c r="M62" s="12">
        <v>0</v>
      </c>
      <c r="N62" s="12">
        <f>ROUND(L62*10%,2)</f>
        <v>996809.15</v>
      </c>
      <c r="O62" s="12">
        <f>ROUND(N62*0.45,2)</f>
        <v>448564.12</v>
      </c>
      <c r="P62" s="12">
        <f t="shared" si="11"/>
        <v>8522718.2100000009</v>
      </c>
      <c r="Q62" s="12">
        <f t="shared" si="12"/>
        <v>5075.1445853062478</v>
      </c>
      <c r="R62" s="12">
        <v>27958.74</v>
      </c>
      <c r="S62" s="13">
        <v>43100</v>
      </c>
    </row>
    <row r="63" spans="1:19" s="27" customFormat="1" ht="13.2" x14ac:dyDescent="0.3">
      <c r="A63" s="10">
        <v>46</v>
      </c>
      <c r="B63" s="8" t="s">
        <v>87</v>
      </c>
      <c r="C63" s="9">
        <v>1989</v>
      </c>
      <c r="D63" s="10">
        <v>0</v>
      </c>
      <c r="E63" s="25" t="s">
        <v>29</v>
      </c>
      <c r="F63" s="10">
        <v>3</v>
      </c>
      <c r="G63" s="10">
        <v>4</v>
      </c>
      <c r="H63" s="38">
        <v>2265.6</v>
      </c>
      <c r="I63" s="15">
        <v>2010.6</v>
      </c>
      <c r="J63" s="10">
        <v>2010.6</v>
      </c>
      <c r="K63" s="11">
        <v>138</v>
      </c>
      <c r="L63" s="12">
        <v>9750429.0800000001</v>
      </c>
      <c r="M63" s="12">
        <v>0</v>
      </c>
      <c r="N63" s="12">
        <f>ROUND(L63*10%,2)</f>
        <v>975042.91</v>
      </c>
      <c r="O63" s="12">
        <f>ROUND(N63*0.45,2)</f>
        <v>438769.31</v>
      </c>
      <c r="P63" s="12">
        <f t="shared" si="11"/>
        <v>8336616.8600000003</v>
      </c>
      <c r="Q63" s="12">
        <f t="shared" si="12"/>
        <v>4849.5121257336123</v>
      </c>
      <c r="R63" s="12">
        <v>27958.74</v>
      </c>
      <c r="S63" s="13">
        <v>43100</v>
      </c>
    </row>
    <row r="64" spans="1:19" s="32" customFormat="1" x14ac:dyDescent="0.3">
      <c r="A64" s="19"/>
      <c r="B64" s="186" t="s">
        <v>88</v>
      </c>
      <c r="C64" s="187"/>
      <c r="D64" s="19"/>
      <c r="E64" s="19"/>
      <c r="F64" s="19"/>
      <c r="G64" s="19"/>
      <c r="H64" s="39">
        <f>ROUND(SUM(H45:H63),2)</f>
        <v>70775.08</v>
      </c>
      <c r="I64" s="39">
        <f t="shared" ref="I64:P64" si="15">ROUND(SUM(I45:I63),2)</f>
        <v>64606.09</v>
      </c>
      <c r="J64" s="39">
        <f t="shared" si="15"/>
        <v>62638.93</v>
      </c>
      <c r="K64" s="24">
        <f t="shared" si="15"/>
        <v>3767</v>
      </c>
      <c r="L64" s="17">
        <f t="shared" si="15"/>
        <v>180273482.47</v>
      </c>
      <c r="M64" s="17">
        <f t="shared" si="15"/>
        <v>0</v>
      </c>
      <c r="N64" s="23">
        <f t="shared" si="15"/>
        <v>14399557.199999999</v>
      </c>
      <c r="O64" s="17">
        <f t="shared" si="15"/>
        <v>6479800.7400000002</v>
      </c>
      <c r="P64" s="17">
        <f t="shared" si="15"/>
        <v>159394124.53</v>
      </c>
      <c r="Q64" s="17">
        <f t="shared" si="12"/>
        <v>2790.3481308031487</v>
      </c>
      <c r="R64" s="17"/>
      <c r="S64" s="40"/>
    </row>
    <row r="65" spans="1:19" s="32" customFormat="1" ht="15.6" x14ac:dyDescent="0.3">
      <c r="A65" s="19"/>
      <c r="B65" s="188" t="s">
        <v>94</v>
      </c>
      <c r="C65" s="189"/>
      <c r="D65" s="19"/>
      <c r="E65" s="19"/>
      <c r="F65" s="19"/>
      <c r="G65" s="19"/>
      <c r="H65" s="46"/>
      <c r="I65" s="46"/>
      <c r="J65" s="46"/>
      <c r="K65" s="46"/>
      <c r="L65" s="12"/>
      <c r="M65" s="17"/>
      <c r="N65" s="17"/>
      <c r="O65" s="17"/>
      <c r="P65" s="17"/>
      <c r="Q65" s="17"/>
      <c r="R65" s="17"/>
      <c r="S65" s="40"/>
    </row>
    <row r="66" spans="1:19" s="16" customFormat="1" x14ac:dyDescent="0.3">
      <c r="A66" s="7">
        <v>47</v>
      </c>
      <c r="B66" s="8" t="s">
        <v>95</v>
      </c>
      <c r="C66" s="9">
        <v>1988</v>
      </c>
      <c r="D66" s="10">
        <v>0</v>
      </c>
      <c r="E66" s="25" t="s">
        <v>69</v>
      </c>
      <c r="F66" s="10">
        <v>9</v>
      </c>
      <c r="G66" s="10">
        <v>2</v>
      </c>
      <c r="H66" s="15">
        <v>4802.3900000000003</v>
      </c>
      <c r="I66" s="15">
        <v>4175.79</v>
      </c>
      <c r="J66" s="12">
        <v>3910.59</v>
      </c>
      <c r="K66" s="11">
        <v>230</v>
      </c>
      <c r="L66" s="12">
        <v>4000000</v>
      </c>
      <c r="M66" s="12">
        <v>0</v>
      </c>
      <c r="N66" s="12">
        <f>ROUND(L66*10%,2)</f>
        <v>400000</v>
      </c>
      <c r="O66" s="12">
        <f>ROUND(N66*0.45,2)</f>
        <v>180000</v>
      </c>
      <c r="P66" s="12">
        <f t="shared" ref="P66:P73" si="16">L66-(M66+N66+O66)</f>
        <v>3420000</v>
      </c>
      <c r="Q66" s="12">
        <f t="shared" ref="Q66:Q86" si="17">L66/I66</f>
        <v>957.90257651845525</v>
      </c>
      <c r="R66" s="12">
        <v>21030.3</v>
      </c>
      <c r="S66" s="13">
        <v>43100</v>
      </c>
    </row>
    <row r="67" spans="1:19" s="16" customFormat="1" x14ac:dyDescent="0.3">
      <c r="A67" s="7">
        <v>48</v>
      </c>
      <c r="B67" s="8" t="s">
        <v>96</v>
      </c>
      <c r="C67" s="9">
        <v>1988</v>
      </c>
      <c r="D67" s="10">
        <v>0</v>
      </c>
      <c r="E67" s="25" t="s">
        <v>69</v>
      </c>
      <c r="F67" s="10">
        <v>9</v>
      </c>
      <c r="G67" s="10">
        <v>2</v>
      </c>
      <c r="H67" s="15">
        <v>4792.3</v>
      </c>
      <c r="I67" s="15">
        <v>4446.8999999999996</v>
      </c>
      <c r="J67" s="12">
        <v>3901.7</v>
      </c>
      <c r="K67" s="11">
        <v>221</v>
      </c>
      <c r="L67" s="12">
        <v>4000000</v>
      </c>
      <c r="M67" s="12">
        <v>0</v>
      </c>
      <c r="N67" s="12">
        <f>ROUND(L67*10%,2)</f>
        <v>400000</v>
      </c>
      <c r="O67" s="12">
        <f>ROUND(N67*0.45,2)</f>
        <v>180000</v>
      </c>
      <c r="P67" s="12">
        <f t="shared" si="16"/>
        <v>3420000</v>
      </c>
      <c r="Q67" s="12">
        <f t="shared" si="17"/>
        <v>899.50302457892019</v>
      </c>
      <c r="R67" s="12">
        <v>21030.3</v>
      </c>
      <c r="S67" s="13">
        <v>43100</v>
      </c>
    </row>
    <row r="68" spans="1:19" s="16" customFormat="1" x14ac:dyDescent="0.3">
      <c r="A68" s="7">
        <v>49</v>
      </c>
      <c r="B68" s="8" t="s">
        <v>97</v>
      </c>
      <c r="C68" s="9">
        <v>1988</v>
      </c>
      <c r="D68" s="10">
        <v>0</v>
      </c>
      <c r="E68" s="25" t="s">
        <v>69</v>
      </c>
      <c r="F68" s="10">
        <v>9</v>
      </c>
      <c r="G68" s="10">
        <v>3</v>
      </c>
      <c r="H68" s="15">
        <v>7416.51</v>
      </c>
      <c r="I68" s="15">
        <v>6428.15</v>
      </c>
      <c r="J68" s="12">
        <v>6197.15</v>
      </c>
      <c r="K68" s="11">
        <v>368</v>
      </c>
      <c r="L68" s="12">
        <v>6000000</v>
      </c>
      <c r="M68" s="12">
        <v>0</v>
      </c>
      <c r="N68" s="12">
        <v>0</v>
      </c>
      <c r="O68" s="12">
        <f t="shared" ref="O68:O83" si="18">ROUND(N68*0.45,2)</f>
        <v>0</v>
      </c>
      <c r="P68" s="12">
        <f t="shared" si="16"/>
        <v>6000000</v>
      </c>
      <c r="Q68" s="12">
        <f t="shared" si="17"/>
        <v>933.39452252981039</v>
      </c>
      <c r="R68" s="12">
        <v>21030.3</v>
      </c>
      <c r="S68" s="13">
        <v>43100</v>
      </c>
    </row>
    <row r="69" spans="1:19" s="16" customFormat="1" x14ac:dyDescent="0.3">
      <c r="A69" s="7">
        <v>50</v>
      </c>
      <c r="B69" s="8" t="s">
        <v>98</v>
      </c>
      <c r="C69" s="9">
        <v>1985</v>
      </c>
      <c r="D69" s="10">
        <v>0</v>
      </c>
      <c r="E69" s="25" t="s">
        <v>69</v>
      </c>
      <c r="F69" s="10">
        <v>5</v>
      </c>
      <c r="G69" s="10">
        <v>3</v>
      </c>
      <c r="H69" s="15">
        <v>3822.85</v>
      </c>
      <c r="I69" s="15">
        <v>3472.23</v>
      </c>
      <c r="J69" s="12">
        <v>3340.83</v>
      </c>
      <c r="K69" s="11">
        <v>206</v>
      </c>
      <c r="L69" s="12">
        <v>18929338.27</v>
      </c>
      <c r="M69" s="12">
        <v>0</v>
      </c>
      <c r="N69" s="12">
        <v>0</v>
      </c>
      <c r="O69" s="12">
        <f>ROUND(N69*0.45,2)</f>
        <v>0</v>
      </c>
      <c r="P69" s="12">
        <f t="shared" si="16"/>
        <v>18929338.27</v>
      </c>
      <c r="Q69" s="12">
        <f t="shared" si="17"/>
        <v>5451.6372100926492</v>
      </c>
      <c r="R69" s="12">
        <v>17606.61</v>
      </c>
      <c r="S69" s="13">
        <v>43100</v>
      </c>
    </row>
    <row r="70" spans="1:19" s="16" customFormat="1" x14ac:dyDescent="0.3">
      <c r="A70" s="7">
        <v>51</v>
      </c>
      <c r="B70" s="8" t="s">
        <v>99</v>
      </c>
      <c r="C70" s="9">
        <v>1988</v>
      </c>
      <c r="D70" s="10">
        <v>0</v>
      </c>
      <c r="E70" s="25" t="s">
        <v>69</v>
      </c>
      <c r="F70" s="10">
        <v>9</v>
      </c>
      <c r="G70" s="10">
        <v>2</v>
      </c>
      <c r="H70" s="15">
        <v>4793.22</v>
      </c>
      <c r="I70" s="15">
        <v>4172.53</v>
      </c>
      <c r="J70" s="12">
        <v>4073.63</v>
      </c>
      <c r="K70" s="11">
        <v>216</v>
      </c>
      <c r="L70" s="12">
        <v>4000000</v>
      </c>
      <c r="M70" s="12">
        <v>0</v>
      </c>
      <c r="N70" s="12">
        <f>ROUND(L70*10%,2)</f>
        <v>400000</v>
      </c>
      <c r="O70" s="12">
        <f>ROUND(N70*0.45,2)</f>
        <v>180000</v>
      </c>
      <c r="P70" s="12">
        <f t="shared" ref="P70" si="19">L70-(M70+N70+O70)</f>
        <v>3420000</v>
      </c>
      <c r="Q70" s="12">
        <f t="shared" si="17"/>
        <v>958.65098633203365</v>
      </c>
      <c r="R70" s="12">
        <v>21030.3</v>
      </c>
      <c r="S70" s="13">
        <v>43100</v>
      </c>
    </row>
    <row r="71" spans="1:19" s="16" customFormat="1" x14ac:dyDescent="0.3">
      <c r="A71" s="7">
        <v>52</v>
      </c>
      <c r="B71" s="8" t="s">
        <v>100</v>
      </c>
      <c r="C71" s="9">
        <v>1988</v>
      </c>
      <c r="D71" s="10">
        <v>0</v>
      </c>
      <c r="E71" s="25" t="s">
        <v>69</v>
      </c>
      <c r="F71" s="10">
        <v>9</v>
      </c>
      <c r="G71" s="10">
        <v>3</v>
      </c>
      <c r="H71" s="15">
        <v>8033.86</v>
      </c>
      <c r="I71" s="15">
        <v>6417.26</v>
      </c>
      <c r="J71" s="12">
        <v>6277.56</v>
      </c>
      <c r="K71" s="11">
        <v>358</v>
      </c>
      <c r="L71" s="12">
        <v>6000000</v>
      </c>
      <c r="M71" s="12">
        <v>0</v>
      </c>
      <c r="N71" s="12">
        <v>0</v>
      </c>
      <c r="O71" s="12">
        <f t="shared" si="18"/>
        <v>0</v>
      </c>
      <c r="P71" s="12">
        <f t="shared" si="16"/>
        <v>6000000</v>
      </c>
      <c r="Q71" s="12">
        <f t="shared" si="17"/>
        <v>934.97847991198728</v>
      </c>
      <c r="R71" s="12">
        <v>21030.3</v>
      </c>
      <c r="S71" s="13">
        <v>43100</v>
      </c>
    </row>
    <row r="72" spans="1:19" s="16" customFormat="1" x14ac:dyDescent="0.3">
      <c r="A72" s="7">
        <v>53</v>
      </c>
      <c r="B72" s="8" t="s">
        <v>101</v>
      </c>
      <c r="C72" s="9">
        <v>1986</v>
      </c>
      <c r="D72" s="10">
        <v>0</v>
      </c>
      <c r="E72" s="25" t="s">
        <v>69</v>
      </c>
      <c r="F72" s="10">
        <v>5</v>
      </c>
      <c r="G72" s="10">
        <v>3</v>
      </c>
      <c r="H72" s="15">
        <v>3670.15</v>
      </c>
      <c r="I72" s="15">
        <v>3438.93</v>
      </c>
      <c r="J72" s="12">
        <v>2979.63</v>
      </c>
      <c r="K72" s="11">
        <v>211</v>
      </c>
      <c r="L72" s="12">
        <v>3957176.4</v>
      </c>
      <c r="M72" s="12">
        <v>0</v>
      </c>
      <c r="N72" s="12">
        <v>0</v>
      </c>
      <c r="O72" s="12">
        <v>0</v>
      </c>
      <c r="P72" s="12">
        <f t="shared" si="16"/>
        <v>3957176.4</v>
      </c>
      <c r="Q72" s="12">
        <f t="shared" si="17"/>
        <v>1150.6998979333689</v>
      </c>
      <c r="R72" s="12">
        <v>17606.61</v>
      </c>
      <c r="S72" s="13">
        <v>43100</v>
      </c>
    </row>
    <row r="73" spans="1:19" s="16" customFormat="1" x14ac:dyDescent="0.3">
      <c r="A73" s="7">
        <v>54</v>
      </c>
      <c r="B73" s="8" t="s">
        <v>102</v>
      </c>
      <c r="C73" s="9">
        <v>1985</v>
      </c>
      <c r="D73" s="10">
        <v>0</v>
      </c>
      <c r="E73" s="25" t="s">
        <v>69</v>
      </c>
      <c r="F73" s="10">
        <v>9</v>
      </c>
      <c r="G73" s="10">
        <v>6</v>
      </c>
      <c r="H73" s="15">
        <v>14530.88</v>
      </c>
      <c r="I73" s="15">
        <v>13119.35</v>
      </c>
      <c r="J73" s="12">
        <v>12561.75</v>
      </c>
      <c r="K73" s="11">
        <v>693</v>
      </c>
      <c r="L73" s="12">
        <v>59177955.899999999</v>
      </c>
      <c r="M73" s="12">
        <v>0</v>
      </c>
      <c r="N73" s="12">
        <v>0</v>
      </c>
      <c r="O73" s="12">
        <f t="shared" si="18"/>
        <v>0</v>
      </c>
      <c r="P73" s="12">
        <f t="shared" si="16"/>
        <v>59177955.899999999</v>
      </c>
      <c r="Q73" s="12">
        <f t="shared" si="17"/>
        <v>4510.7384054850272</v>
      </c>
      <c r="R73" s="12">
        <v>21030.3</v>
      </c>
      <c r="S73" s="13">
        <v>43100</v>
      </c>
    </row>
    <row r="74" spans="1:19" s="16" customFormat="1" x14ac:dyDescent="0.3">
      <c r="A74" s="7">
        <v>55</v>
      </c>
      <c r="B74" s="8" t="s">
        <v>1256</v>
      </c>
      <c r="C74" s="9">
        <v>1983</v>
      </c>
      <c r="D74" s="10">
        <v>0</v>
      </c>
      <c r="E74" s="25" t="s">
        <v>69</v>
      </c>
      <c r="F74" s="10">
        <v>9</v>
      </c>
      <c r="G74" s="10">
        <v>6</v>
      </c>
      <c r="H74" s="15">
        <v>14393.41</v>
      </c>
      <c r="I74" s="15">
        <v>12681.54</v>
      </c>
      <c r="J74" s="12">
        <v>12174.42</v>
      </c>
      <c r="K74" s="11">
        <v>834</v>
      </c>
      <c r="L74" s="12">
        <v>22269217.260000002</v>
      </c>
      <c r="M74" s="12">
        <v>0</v>
      </c>
      <c r="N74" s="12">
        <v>0</v>
      </c>
      <c r="O74" s="12">
        <f t="shared" si="18"/>
        <v>0</v>
      </c>
      <c r="P74" s="12">
        <f t="shared" ref="P74:P79" si="20">L74-(M74+N74+O74)</f>
        <v>22269217.260000002</v>
      </c>
      <c r="Q74" s="12">
        <f t="shared" si="17"/>
        <v>1756.034145695239</v>
      </c>
      <c r="R74" s="12">
        <v>21030.3</v>
      </c>
      <c r="S74" s="13">
        <v>43100</v>
      </c>
    </row>
    <row r="75" spans="1:19" s="16" customFormat="1" x14ac:dyDescent="0.3">
      <c r="A75" s="7">
        <v>56</v>
      </c>
      <c r="B75" s="8" t="s">
        <v>103</v>
      </c>
      <c r="C75" s="9">
        <v>1985</v>
      </c>
      <c r="D75" s="10">
        <v>0</v>
      </c>
      <c r="E75" s="25" t="s">
        <v>69</v>
      </c>
      <c r="F75" s="10">
        <v>9</v>
      </c>
      <c r="G75" s="10">
        <v>6</v>
      </c>
      <c r="H75" s="15">
        <v>14553.94</v>
      </c>
      <c r="I75" s="15">
        <v>13022.16</v>
      </c>
      <c r="J75" s="12">
        <v>12414.36</v>
      </c>
      <c r="K75" s="11">
        <v>667</v>
      </c>
      <c r="L75" s="12">
        <v>58792609.350000001</v>
      </c>
      <c r="M75" s="12">
        <v>0</v>
      </c>
      <c r="N75" s="12">
        <v>0</v>
      </c>
      <c r="O75" s="12">
        <f t="shared" si="18"/>
        <v>0</v>
      </c>
      <c r="P75" s="12">
        <f t="shared" si="20"/>
        <v>58792609.350000001</v>
      </c>
      <c r="Q75" s="12">
        <f t="shared" si="17"/>
        <v>4514.8123928749146</v>
      </c>
      <c r="R75" s="12">
        <v>21030.3</v>
      </c>
      <c r="S75" s="13">
        <v>43100</v>
      </c>
    </row>
    <row r="76" spans="1:19" s="16" customFormat="1" x14ac:dyDescent="0.3">
      <c r="A76" s="7">
        <v>57</v>
      </c>
      <c r="B76" s="8" t="s">
        <v>1257</v>
      </c>
      <c r="C76" s="9">
        <v>1984</v>
      </c>
      <c r="D76" s="10">
        <v>0</v>
      </c>
      <c r="E76" s="25" t="s">
        <v>69</v>
      </c>
      <c r="F76" s="10">
        <v>9</v>
      </c>
      <c r="G76" s="10">
        <v>6</v>
      </c>
      <c r="H76" s="15">
        <v>14485.29</v>
      </c>
      <c r="I76" s="15">
        <v>12944.36</v>
      </c>
      <c r="J76" s="12">
        <v>12589.19</v>
      </c>
      <c r="K76" s="11">
        <v>690</v>
      </c>
      <c r="L76" s="12">
        <v>30930030.440000001</v>
      </c>
      <c r="M76" s="12">
        <v>0</v>
      </c>
      <c r="N76" s="12">
        <v>0</v>
      </c>
      <c r="O76" s="12">
        <f t="shared" si="18"/>
        <v>0</v>
      </c>
      <c r="P76" s="12">
        <f t="shared" si="20"/>
        <v>30930030.440000001</v>
      </c>
      <c r="Q76" s="12">
        <f t="shared" si="17"/>
        <v>2389.4599995673793</v>
      </c>
      <c r="R76" s="12">
        <v>21030.3</v>
      </c>
      <c r="S76" s="13">
        <v>43100</v>
      </c>
    </row>
    <row r="77" spans="1:19" s="16" customFormat="1" x14ac:dyDescent="0.3">
      <c r="A77" s="7">
        <v>58</v>
      </c>
      <c r="B77" s="8" t="s">
        <v>1327</v>
      </c>
      <c r="C77" s="9">
        <v>1984</v>
      </c>
      <c r="D77" s="10">
        <v>0</v>
      </c>
      <c r="E77" s="25" t="s">
        <v>69</v>
      </c>
      <c r="F77" s="10">
        <v>9</v>
      </c>
      <c r="G77" s="10">
        <v>2</v>
      </c>
      <c r="H77" s="15">
        <v>4774.8</v>
      </c>
      <c r="I77" s="15">
        <v>4127.42</v>
      </c>
      <c r="J77" s="12">
        <v>3732.17</v>
      </c>
      <c r="K77" s="11">
        <v>237</v>
      </c>
      <c r="L77" s="12">
        <v>4158788.39</v>
      </c>
      <c r="M77" s="12">
        <v>0</v>
      </c>
      <c r="N77" s="12">
        <v>0</v>
      </c>
      <c r="O77" s="12">
        <f t="shared" si="18"/>
        <v>0</v>
      </c>
      <c r="P77" s="12">
        <f t="shared" si="20"/>
        <v>4158788.39</v>
      </c>
      <c r="Q77" s="12">
        <f t="shared" si="17"/>
        <v>1007.5999995154358</v>
      </c>
      <c r="R77" s="12">
        <v>21030.3</v>
      </c>
      <c r="S77" s="13">
        <v>43100</v>
      </c>
    </row>
    <row r="78" spans="1:19" s="16" customFormat="1" x14ac:dyDescent="0.3">
      <c r="A78" s="7">
        <v>59</v>
      </c>
      <c r="B78" s="8" t="s">
        <v>1258</v>
      </c>
      <c r="C78" s="9">
        <v>1984</v>
      </c>
      <c r="D78" s="10">
        <v>0</v>
      </c>
      <c r="E78" s="25" t="s">
        <v>69</v>
      </c>
      <c r="F78" s="10">
        <v>9</v>
      </c>
      <c r="G78" s="10">
        <v>2</v>
      </c>
      <c r="H78" s="15">
        <v>4664.33</v>
      </c>
      <c r="I78" s="15">
        <v>4090.8</v>
      </c>
      <c r="J78" s="12">
        <v>3695.48</v>
      </c>
      <c r="K78" s="11">
        <v>303</v>
      </c>
      <c r="L78" s="12">
        <v>4121890.08</v>
      </c>
      <c r="M78" s="12">
        <v>0</v>
      </c>
      <c r="N78" s="12">
        <v>0</v>
      </c>
      <c r="O78" s="12">
        <f t="shared" si="18"/>
        <v>0</v>
      </c>
      <c r="P78" s="12">
        <f t="shared" si="20"/>
        <v>4121890.08</v>
      </c>
      <c r="Q78" s="12">
        <f t="shared" si="17"/>
        <v>1007.6</v>
      </c>
      <c r="R78" s="12">
        <v>21030.3</v>
      </c>
      <c r="S78" s="13">
        <v>43100</v>
      </c>
    </row>
    <row r="79" spans="1:19" s="16" customFormat="1" x14ac:dyDescent="0.3">
      <c r="A79" s="7">
        <v>60</v>
      </c>
      <c r="B79" s="8" t="s">
        <v>1259</v>
      </c>
      <c r="C79" s="9">
        <v>1984</v>
      </c>
      <c r="D79" s="10">
        <v>0</v>
      </c>
      <c r="E79" s="25" t="s">
        <v>69</v>
      </c>
      <c r="F79" s="10">
        <v>5</v>
      </c>
      <c r="G79" s="10">
        <v>6</v>
      </c>
      <c r="H79" s="15">
        <v>7780.13</v>
      </c>
      <c r="I79" s="15">
        <v>6653.16</v>
      </c>
      <c r="J79" s="12">
        <v>6077.81</v>
      </c>
      <c r="K79" s="11">
        <v>497</v>
      </c>
      <c r="L79" s="12">
        <v>9732508.5700000003</v>
      </c>
      <c r="M79" s="12">
        <v>0</v>
      </c>
      <c r="N79" s="12">
        <v>0</v>
      </c>
      <c r="O79" s="12">
        <f t="shared" si="18"/>
        <v>0</v>
      </c>
      <c r="P79" s="12">
        <f t="shared" si="20"/>
        <v>9732508.5700000003</v>
      </c>
      <c r="Q79" s="12">
        <f t="shared" si="17"/>
        <v>1462.8399993386602</v>
      </c>
      <c r="R79" s="12">
        <v>17606.61</v>
      </c>
      <c r="S79" s="13">
        <v>43100</v>
      </c>
    </row>
    <row r="80" spans="1:19" s="16" customFormat="1" x14ac:dyDescent="0.3">
      <c r="A80" s="7">
        <v>61</v>
      </c>
      <c r="B80" s="8" t="s">
        <v>104</v>
      </c>
      <c r="C80" s="9">
        <v>1988</v>
      </c>
      <c r="D80" s="10">
        <v>0</v>
      </c>
      <c r="E80" s="25" t="s">
        <v>69</v>
      </c>
      <c r="F80" s="10">
        <v>9</v>
      </c>
      <c r="G80" s="10">
        <v>2</v>
      </c>
      <c r="H80" s="15">
        <v>4881.88</v>
      </c>
      <c r="I80" s="15">
        <v>4216.5</v>
      </c>
      <c r="J80" s="12">
        <v>4132.8</v>
      </c>
      <c r="K80" s="11">
        <v>226</v>
      </c>
      <c r="L80" s="12">
        <v>4000000</v>
      </c>
      <c r="M80" s="12">
        <v>0</v>
      </c>
      <c r="N80" s="12">
        <v>0</v>
      </c>
      <c r="O80" s="12">
        <f t="shared" si="18"/>
        <v>0</v>
      </c>
      <c r="P80" s="12">
        <f t="shared" ref="P80:P85" si="21">L80-(M80+N80+O80)</f>
        <v>4000000</v>
      </c>
      <c r="Q80" s="12">
        <f t="shared" si="17"/>
        <v>948.6540969998814</v>
      </c>
      <c r="R80" s="12">
        <v>21030.3</v>
      </c>
      <c r="S80" s="13">
        <v>43100</v>
      </c>
    </row>
    <row r="81" spans="1:19" s="16" customFormat="1" x14ac:dyDescent="0.3">
      <c r="A81" s="7">
        <v>62</v>
      </c>
      <c r="B81" s="8" t="s">
        <v>105</v>
      </c>
      <c r="C81" s="9">
        <v>1988</v>
      </c>
      <c r="D81" s="10">
        <v>0</v>
      </c>
      <c r="E81" s="25" t="s">
        <v>69</v>
      </c>
      <c r="F81" s="10">
        <v>9</v>
      </c>
      <c r="G81" s="10">
        <v>2</v>
      </c>
      <c r="H81" s="15">
        <v>4856.5</v>
      </c>
      <c r="I81" s="15">
        <v>4187.8999999999996</v>
      </c>
      <c r="J81" s="12">
        <v>4074.4</v>
      </c>
      <c r="K81" s="11">
        <v>196</v>
      </c>
      <c r="L81" s="12">
        <v>4000000</v>
      </c>
      <c r="M81" s="12">
        <v>0</v>
      </c>
      <c r="N81" s="12">
        <v>0</v>
      </c>
      <c r="O81" s="12">
        <f t="shared" si="18"/>
        <v>0</v>
      </c>
      <c r="P81" s="12">
        <f t="shared" si="21"/>
        <v>4000000</v>
      </c>
      <c r="Q81" s="12">
        <f t="shared" si="17"/>
        <v>955.13264404594202</v>
      </c>
      <c r="R81" s="12">
        <v>21030.3</v>
      </c>
      <c r="S81" s="13">
        <v>43100</v>
      </c>
    </row>
    <row r="82" spans="1:19" s="16" customFormat="1" x14ac:dyDescent="0.3">
      <c r="A82" s="7">
        <v>63</v>
      </c>
      <c r="B82" s="8" t="s">
        <v>106</v>
      </c>
      <c r="C82" s="9">
        <v>1985</v>
      </c>
      <c r="D82" s="10">
        <v>0</v>
      </c>
      <c r="E82" s="25" t="s">
        <v>69</v>
      </c>
      <c r="F82" s="10">
        <v>5</v>
      </c>
      <c r="G82" s="10">
        <v>5</v>
      </c>
      <c r="H82" s="15">
        <v>6388.39</v>
      </c>
      <c r="I82" s="15">
        <v>5758.5</v>
      </c>
      <c r="J82" s="12">
        <v>5470</v>
      </c>
      <c r="K82" s="11">
        <v>324</v>
      </c>
      <c r="L82" s="12">
        <v>33489897.800000001</v>
      </c>
      <c r="M82" s="12">
        <v>0</v>
      </c>
      <c r="N82" s="12">
        <f>ROUND(L82*10%,2)</f>
        <v>3348989.78</v>
      </c>
      <c r="O82" s="12">
        <f>ROUND(N82*0.45,2)</f>
        <v>1507045.4</v>
      </c>
      <c r="P82" s="12">
        <f t="shared" si="21"/>
        <v>28633862.620000001</v>
      </c>
      <c r="Q82" s="12">
        <f t="shared" si="17"/>
        <v>5815.7328818268652</v>
      </c>
      <c r="R82" s="12">
        <v>17606.61</v>
      </c>
      <c r="S82" s="13">
        <v>43100</v>
      </c>
    </row>
    <row r="83" spans="1:19" s="16" customFormat="1" x14ac:dyDescent="0.3">
      <c r="A83" s="7">
        <v>64</v>
      </c>
      <c r="B83" s="8" t="s">
        <v>107</v>
      </c>
      <c r="C83" s="9">
        <v>1986</v>
      </c>
      <c r="D83" s="10">
        <v>0</v>
      </c>
      <c r="E83" s="25" t="s">
        <v>69</v>
      </c>
      <c r="F83" s="10">
        <v>5</v>
      </c>
      <c r="G83" s="10">
        <v>4</v>
      </c>
      <c r="H83" s="15">
        <v>5231</v>
      </c>
      <c r="I83" s="15">
        <v>4353.37</v>
      </c>
      <c r="J83" s="12">
        <v>3598.11</v>
      </c>
      <c r="K83" s="11">
        <v>276</v>
      </c>
      <c r="L83" s="12">
        <v>10382330.550000001</v>
      </c>
      <c r="M83" s="12">
        <v>0</v>
      </c>
      <c r="N83" s="12">
        <v>0</v>
      </c>
      <c r="O83" s="12">
        <f t="shared" si="18"/>
        <v>0</v>
      </c>
      <c r="P83" s="12">
        <f t="shared" si="21"/>
        <v>10382330.550000001</v>
      </c>
      <c r="Q83" s="12">
        <f t="shared" si="17"/>
        <v>2384.8950468257926</v>
      </c>
      <c r="R83" s="12">
        <v>17606.61</v>
      </c>
      <c r="S83" s="13">
        <v>43100</v>
      </c>
    </row>
    <row r="84" spans="1:19" s="16" customFormat="1" x14ac:dyDescent="0.3">
      <c r="A84" s="7">
        <v>65</v>
      </c>
      <c r="B84" s="8" t="s">
        <v>108</v>
      </c>
      <c r="C84" s="9">
        <v>1985</v>
      </c>
      <c r="D84" s="10">
        <v>0</v>
      </c>
      <c r="E84" s="25" t="s">
        <v>69</v>
      </c>
      <c r="F84" s="10">
        <v>5</v>
      </c>
      <c r="G84" s="10">
        <v>3</v>
      </c>
      <c r="H84" s="15">
        <v>4074.9</v>
      </c>
      <c r="I84" s="15">
        <v>3368.32</v>
      </c>
      <c r="J84" s="12">
        <v>2144.6999999999998</v>
      </c>
      <c r="K84" s="11">
        <v>204</v>
      </c>
      <c r="L84" s="12">
        <v>22788556.98</v>
      </c>
      <c r="M84" s="12">
        <v>0</v>
      </c>
      <c r="N84" s="12">
        <f>ROUND(L84*10%,2)</f>
        <v>2278855.7000000002</v>
      </c>
      <c r="O84" s="12">
        <f>ROUND(N84*0.45,2)</f>
        <v>1025485.07</v>
      </c>
      <c r="P84" s="12">
        <f t="shared" si="21"/>
        <v>19484216.210000001</v>
      </c>
      <c r="Q84" s="12">
        <f t="shared" si="17"/>
        <v>6765.555820112103</v>
      </c>
      <c r="R84" s="12">
        <v>17606.61</v>
      </c>
      <c r="S84" s="13">
        <v>43100</v>
      </c>
    </row>
    <row r="85" spans="1:19" s="16" customFormat="1" x14ac:dyDescent="0.3">
      <c r="A85" s="7">
        <v>66</v>
      </c>
      <c r="B85" s="8" t="s">
        <v>109</v>
      </c>
      <c r="C85" s="9">
        <v>1985</v>
      </c>
      <c r="D85" s="10">
        <v>0</v>
      </c>
      <c r="E85" s="25" t="s">
        <v>69</v>
      </c>
      <c r="F85" s="10">
        <v>5</v>
      </c>
      <c r="G85" s="10">
        <v>4</v>
      </c>
      <c r="H85" s="15">
        <v>5214.8500000000004</v>
      </c>
      <c r="I85" s="15">
        <v>4617.8500000000004</v>
      </c>
      <c r="J85" s="12">
        <v>4352.38</v>
      </c>
      <c r="K85" s="11">
        <v>299</v>
      </c>
      <c r="L85" s="12">
        <v>27130502.43</v>
      </c>
      <c r="M85" s="12">
        <v>0</v>
      </c>
      <c r="N85" s="12">
        <f>ROUND(L85*10%,2)</f>
        <v>2713050.24</v>
      </c>
      <c r="O85" s="12">
        <f>ROUND(N85*0.45,2)</f>
        <v>1220872.6100000001</v>
      </c>
      <c r="P85" s="12">
        <f t="shared" si="21"/>
        <v>23196579.579999998</v>
      </c>
      <c r="Q85" s="12">
        <f t="shared" si="17"/>
        <v>5875.1372240328283</v>
      </c>
      <c r="R85" s="12">
        <v>17606.61</v>
      </c>
      <c r="S85" s="13">
        <v>43100</v>
      </c>
    </row>
    <row r="86" spans="1:19" s="177" customFormat="1" ht="14.25" customHeight="1" x14ac:dyDescent="0.3">
      <c r="A86" s="216" t="s">
        <v>110</v>
      </c>
      <c r="B86" s="217"/>
      <c r="C86" s="218"/>
      <c r="D86" s="23"/>
      <c r="E86" s="174"/>
      <c r="F86" s="23"/>
      <c r="G86" s="23"/>
      <c r="H86" s="175">
        <f>ROUND(SUM(H66:H85),2)</f>
        <v>143161.57999999999</v>
      </c>
      <c r="I86" s="175">
        <f t="shared" ref="I86:P86" si="22">ROUND(SUM(I66:I85),2)</f>
        <v>125693.02</v>
      </c>
      <c r="J86" s="175">
        <f t="shared" si="22"/>
        <v>117698.66</v>
      </c>
      <c r="K86" s="175">
        <f t="shared" si="22"/>
        <v>7256</v>
      </c>
      <c r="L86" s="175">
        <f t="shared" si="22"/>
        <v>337860802.42000002</v>
      </c>
      <c r="M86" s="175">
        <f t="shared" si="22"/>
        <v>0</v>
      </c>
      <c r="N86" s="175">
        <f t="shared" si="22"/>
        <v>9540895.7200000007</v>
      </c>
      <c r="O86" s="175">
        <f t="shared" si="22"/>
        <v>4293403.08</v>
      </c>
      <c r="P86" s="175">
        <f t="shared" si="22"/>
        <v>324026503.62</v>
      </c>
      <c r="Q86" s="23">
        <f t="shared" si="17"/>
        <v>2687.983807056271</v>
      </c>
      <c r="R86" s="23"/>
      <c r="S86" s="23"/>
    </row>
    <row r="87" spans="1:19" s="3" customFormat="1" ht="15.6" x14ac:dyDescent="0.3">
      <c r="A87" s="19"/>
      <c r="B87" s="195" t="s">
        <v>119</v>
      </c>
      <c r="C87" s="195"/>
      <c r="D87" s="19"/>
      <c r="E87" s="19"/>
      <c r="F87" s="19"/>
      <c r="G87" s="19"/>
      <c r="H87" s="17"/>
      <c r="I87" s="17"/>
      <c r="J87" s="17"/>
      <c r="K87" s="24"/>
      <c r="L87" s="17"/>
      <c r="M87" s="17"/>
      <c r="N87" s="17"/>
      <c r="O87" s="17"/>
      <c r="P87" s="17"/>
      <c r="Q87" s="17"/>
      <c r="R87" s="17"/>
      <c r="S87" s="19"/>
    </row>
    <row r="88" spans="1:19" x14ac:dyDescent="0.3">
      <c r="A88" s="10">
        <v>67</v>
      </c>
      <c r="B88" s="8" t="s">
        <v>111</v>
      </c>
      <c r="C88" s="9">
        <v>1984</v>
      </c>
      <c r="D88" s="10">
        <v>0</v>
      </c>
      <c r="E88" s="25" t="s">
        <v>69</v>
      </c>
      <c r="F88" s="10">
        <v>9</v>
      </c>
      <c r="G88" s="10">
        <v>6</v>
      </c>
      <c r="H88" s="15">
        <v>15227.5</v>
      </c>
      <c r="I88" s="15">
        <v>12914.1</v>
      </c>
      <c r="J88" s="12">
        <v>12683.6</v>
      </c>
      <c r="K88" s="11">
        <v>632</v>
      </c>
      <c r="L88" s="1">
        <v>52280952.659999996</v>
      </c>
      <c r="M88" s="12">
        <v>0</v>
      </c>
      <c r="N88" s="12">
        <v>0</v>
      </c>
      <c r="O88" s="12">
        <v>0</v>
      </c>
      <c r="P88" s="12">
        <f t="shared" ref="P88:P94" si="23">L88-(M88+N88+O88)</f>
        <v>52280952.659999996</v>
      </c>
      <c r="Q88" s="12">
        <f t="shared" ref="Q88:Q95" si="24">L88/I88</f>
        <v>4048.362074012126</v>
      </c>
      <c r="R88" s="12">
        <v>21030.3</v>
      </c>
      <c r="S88" s="13">
        <v>43100</v>
      </c>
    </row>
    <row r="89" spans="1:19" x14ac:dyDescent="0.3">
      <c r="A89" s="10">
        <v>68</v>
      </c>
      <c r="B89" s="8" t="s">
        <v>112</v>
      </c>
      <c r="C89" s="9">
        <v>1984</v>
      </c>
      <c r="D89" s="10">
        <v>0</v>
      </c>
      <c r="E89" s="25" t="s">
        <v>69</v>
      </c>
      <c r="F89" s="10">
        <v>9</v>
      </c>
      <c r="G89" s="10">
        <v>6</v>
      </c>
      <c r="H89" s="15">
        <v>13486.8</v>
      </c>
      <c r="I89" s="15">
        <v>11529.2</v>
      </c>
      <c r="J89" s="12">
        <v>11529.2</v>
      </c>
      <c r="K89" s="11">
        <v>586</v>
      </c>
      <c r="L89" s="12">
        <v>30172157.359999999</v>
      </c>
      <c r="M89" s="12">
        <v>0</v>
      </c>
      <c r="N89" s="12">
        <v>0</v>
      </c>
      <c r="O89" s="12">
        <f t="shared" ref="O89" si="25">ROUND(L89*0.045,2)</f>
        <v>1357747.08</v>
      </c>
      <c r="P89" s="12">
        <f t="shared" si="23"/>
        <v>28814410.280000001</v>
      </c>
      <c r="Q89" s="12">
        <f t="shared" si="24"/>
        <v>2617.0208999757137</v>
      </c>
      <c r="R89" s="12">
        <v>21030.3</v>
      </c>
      <c r="S89" s="13">
        <v>43100</v>
      </c>
    </row>
    <row r="90" spans="1:19" x14ac:dyDescent="0.3">
      <c r="A90" s="10">
        <v>69</v>
      </c>
      <c r="B90" s="8" t="s">
        <v>113</v>
      </c>
      <c r="C90" s="9">
        <v>1984</v>
      </c>
      <c r="D90" s="10">
        <v>0</v>
      </c>
      <c r="E90" s="25" t="s">
        <v>69</v>
      </c>
      <c r="F90" s="10">
        <v>9</v>
      </c>
      <c r="G90" s="10">
        <v>6</v>
      </c>
      <c r="H90" s="15">
        <v>13318.1</v>
      </c>
      <c r="I90" s="15">
        <v>11597.79</v>
      </c>
      <c r="J90" s="12">
        <v>11495.39</v>
      </c>
      <c r="K90" s="11">
        <v>577</v>
      </c>
      <c r="L90" s="12">
        <v>24108817.649999999</v>
      </c>
      <c r="M90" s="12">
        <v>0</v>
      </c>
      <c r="N90" s="12">
        <v>0</v>
      </c>
      <c r="O90" s="12">
        <v>0</v>
      </c>
      <c r="P90" s="12">
        <f t="shared" si="23"/>
        <v>24108817.649999999</v>
      </c>
      <c r="Q90" s="12">
        <f t="shared" si="24"/>
        <v>2078.7423854027361</v>
      </c>
      <c r="R90" s="12">
        <v>21030.3</v>
      </c>
      <c r="S90" s="13">
        <v>43100</v>
      </c>
    </row>
    <row r="91" spans="1:19" x14ac:dyDescent="0.3">
      <c r="A91" s="10">
        <v>70</v>
      </c>
      <c r="B91" s="8" t="s">
        <v>114</v>
      </c>
      <c r="C91" s="9">
        <v>1975</v>
      </c>
      <c r="D91" s="10">
        <v>0</v>
      </c>
      <c r="E91" s="25" t="s">
        <v>29</v>
      </c>
      <c r="F91" s="10">
        <v>5</v>
      </c>
      <c r="G91" s="10">
        <v>4</v>
      </c>
      <c r="H91" s="15">
        <v>2956.1</v>
      </c>
      <c r="I91" s="15">
        <v>2633.1</v>
      </c>
      <c r="J91" s="12">
        <v>2525.1</v>
      </c>
      <c r="K91" s="11">
        <v>132</v>
      </c>
      <c r="L91" s="12">
        <v>9261972.4499999993</v>
      </c>
      <c r="M91" s="12">
        <v>0</v>
      </c>
      <c r="N91" s="12">
        <v>0</v>
      </c>
      <c r="O91" s="12">
        <v>0</v>
      </c>
      <c r="P91" s="12">
        <f t="shared" si="23"/>
        <v>9261972.4499999993</v>
      </c>
      <c r="Q91" s="12">
        <f t="shared" si="24"/>
        <v>3517.5164065170329</v>
      </c>
      <c r="R91" s="12">
        <v>27958.74</v>
      </c>
      <c r="S91" s="13">
        <v>43100</v>
      </c>
    </row>
    <row r="92" spans="1:19" x14ac:dyDescent="0.3">
      <c r="A92" s="10">
        <v>71</v>
      </c>
      <c r="B92" s="8" t="s">
        <v>115</v>
      </c>
      <c r="C92" s="9">
        <v>1974</v>
      </c>
      <c r="D92" s="10">
        <v>0</v>
      </c>
      <c r="E92" s="25" t="s">
        <v>29</v>
      </c>
      <c r="F92" s="10">
        <v>5</v>
      </c>
      <c r="G92" s="10">
        <v>4</v>
      </c>
      <c r="H92" s="15">
        <v>3032.4</v>
      </c>
      <c r="I92" s="15">
        <v>2732.7</v>
      </c>
      <c r="J92" s="12">
        <v>2583.6</v>
      </c>
      <c r="K92" s="11">
        <v>126</v>
      </c>
      <c r="L92" s="12">
        <v>5603085.0999999996</v>
      </c>
      <c r="M92" s="12">
        <v>0</v>
      </c>
      <c r="N92" s="12">
        <v>0</v>
      </c>
      <c r="O92" s="12">
        <v>0</v>
      </c>
      <c r="P92" s="12">
        <f t="shared" si="23"/>
        <v>5603085.0999999996</v>
      </c>
      <c r="Q92" s="12">
        <f t="shared" si="24"/>
        <v>2050.3842719654554</v>
      </c>
      <c r="R92" s="12">
        <v>27958.74</v>
      </c>
      <c r="S92" s="13">
        <v>43100</v>
      </c>
    </row>
    <row r="93" spans="1:19" x14ac:dyDescent="0.3">
      <c r="A93" s="10">
        <v>72</v>
      </c>
      <c r="B93" s="8" t="s">
        <v>116</v>
      </c>
      <c r="C93" s="9">
        <v>1976</v>
      </c>
      <c r="D93" s="10">
        <v>0</v>
      </c>
      <c r="E93" s="25" t="s">
        <v>29</v>
      </c>
      <c r="F93" s="10">
        <v>2</v>
      </c>
      <c r="G93" s="10">
        <v>3</v>
      </c>
      <c r="H93" s="15">
        <v>1054.2</v>
      </c>
      <c r="I93" s="15">
        <v>981.9</v>
      </c>
      <c r="J93" s="12">
        <v>938.8</v>
      </c>
      <c r="K93" s="11">
        <v>57</v>
      </c>
      <c r="L93" s="12">
        <v>2151568.7400000002</v>
      </c>
      <c r="M93" s="12">
        <v>0</v>
      </c>
      <c r="N93" s="12">
        <v>0</v>
      </c>
      <c r="O93" s="12">
        <v>0</v>
      </c>
      <c r="P93" s="12">
        <f t="shared" si="23"/>
        <v>2151568.7400000002</v>
      </c>
      <c r="Q93" s="12">
        <f t="shared" si="24"/>
        <v>2191.230003055301</v>
      </c>
      <c r="R93" s="12">
        <v>27958.74</v>
      </c>
      <c r="S93" s="13">
        <v>43100</v>
      </c>
    </row>
    <row r="94" spans="1:19" x14ac:dyDescent="0.3">
      <c r="A94" s="10">
        <v>73</v>
      </c>
      <c r="B94" s="8" t="s">
        <v>117</v>
      </c>
      <c r="C94" s="9">
        <v>1985</v>
      </c>
      <c r="D94" s="10">
        <v>0</v>
      </c>
      <c r="E94" s="25" t="s">
        <v>69</v>
      </c>
      <c r="F94" s="10">
        <v>9</v>
      </c>
      <c r="G94" s="10">
        <v>6</v>
      </c>
      <c r="H94" s="15">
        <v>13562.3</v>
      </c>
      <c r="I94" s="15">
        <v>11640.1</v>
      </c>
      <c r="J94" s="12">
        <v>11537.5</v>
      </c>
      <c r="K94" s="11">
        <v>611</v>
      </c>
      <c r="L94" s="12">
        <v>25103034.66</v>
      </c>
      <c r="M94" s="12">
        <v>0</v>
      </c>
      <c r="N94" s="12">
        <v>0</v>
      </c>
      <c r="O94" s="12">
        <v>0</v>
      </c>
      <c r="P94" s="12">
        <f t="shared" si="23"/>
        <v>25103034.66</v>
      </c>
      <c r="Q94" s="12">
        <f t="shared" si="24"/>
        <v>2156.5995704504257</v>
      </c>
      <c r="R94" s="12">
        <v>21030.3</v>
      </c>
      <c r="S94" s="13">
        <v>43100</v>
      </c>
    </row>
    <row r="95" spans="1:19" x14ac:dyDescent="0.3">
      <c r="A95" s="19"/>
      <c r="B95" s="186" t="s">
        <v>118</v>
      </c>
      <c r="C95" s="187"/>
      <c r="D95" s="19"/>
      <c r="E95" s="19"/>
      <c r="F95" s="19"/>
      <c r="G95" s="19"/>
      <c r="H95" s="50">
        <f>SUM(H88:H94)</f>
        <v>62637.399999999994</v>
      </c>
      <c r="I95" s="50">
        <f>SUM(I88:I94)</f>
        <v>54028.89</v>
      </c>
      <c r="J95" s="50">
        <f>SUM(J88:J94)</f>
        <v>53293.19</v>
      </c>
      <c r="K95" s="178">
        <f>SUM(K88:K94)</f>
        <v>2721</v>
      </c>
      <c r="L95" s="50">
        <f t="shared" ref="L95:P95" si="26">ROUND(SUM(L88:L94),2)</f>
        <v>148681588.62</v>
      </c>
      <c r="M95" s="50">
        <f t="shared" si="26"/>
        <v>0</v>
      </c>
      <c r="N95" s="50">
        <f t="shared" si="26"/>
        <v>0</v>
      </c>
      <c r="O95" s="50">
        <f t="shared" si="26"/>
        <v>1357747.08</v>
      </c>
      <c r="P95" s="50">
        <f t="shared" si="26"/>
        <v>147323841.53999999</v>
      </c>
      <c r="Q95" s="17">
        <f t="shared" si="24"/>
        <v>2751.8904908096392</v>
      </c>
      <c r="R95" s="17"/>
      <c r="S95" s="30"/>
    </row>
    <row r="96" spans="1:19" ht="15.6" x14ac:dyDescent="0.3">
      <c r="A96" s="51"/>
      <c r="B96" s="188" t="s">
        <v>120</v>
      </c>
      <c r="C96" s="189"/>
      <c r="D96" s="19"/>
      <c r="E96" s="51"/>
      <c r="F96" s="19"/>
      <c r="G96" s="19"/>
      <c r="H96" s="50"/>
      <c r="I96" s="50"/>
      <c r="J96" s="50"/>
      <c r="K96" s="178"/>
      <c r="L96" s="17"/>
      <c r="M96" s="52"/>
      <c r="N96" s="52"/>
      <c r="O96" s="52"/>
      <c r="P96" s="52"/>
      <c r="Q96" s="52"/>
      <c r="R96" s="17"/>
      <c r="S96" s="30"/>
    </row>
    <row r="97" spans="1:19" s="16" customFormat="1" x14ac:dyDescent="0.3">
      <c r="A97" s="166">
        <v>74</v>
      </c>
      <c r="B97" s="179" t="s">
        <v>121</v>
      </c>
      <c r="C97" s="9">
        <v>1995</v>
      </c>
      <c r="D97" s="10">
        <v>0</v>
      </c>
      <c r="E97" s="25" t="s">
        <v>69</v>
      </c>
      <c r="F97" s="10">
        <v>9</v>
      </c>
      <c r="G97" s="10">
        <v>3</v>
      </c>
      <c r="H97" s="15">
        <v>5821.16</v>
      </c>
      <c r="I97" s="15">
        <v>5821.16</v>
      </c>
      <c r="J97" s="53">
        <v>5703.86</v>
      </c>
      <c r="K97" s="11">
        <v>316</v>
      </c>
      <c r="L97" s="1">
        <v>3260542.5</v>
      </c>
      <c r="M97" s="54">
        <v>0</v>
      </c>
      <c r="N97" s="54">
        <v>0</v>
      </c>
      <c r="O97" s="54">
        <v>0</v>
      </c>
      <c r="P97" s="12">
        <f>L97-(M97+N97+O97)</f>
        <v>3260542.5</v>
      </c>
      <c r="Q97" s="12">
        <f t="shared" ref="Q97:Q141" si="27">L97/I97</f>
        <v>560.11903125837466</v>
      </c>
      <c r="R97" s="12">
        <v>21030.3</v>
      </c>
      <c r="S97" s="13">
        <v>43100</v>
      </c>
    </row>
    <row r="98" spans="1:19" s="16" customFormat="1" x14ac:dyDescent="0.3">
      <c r="A98" s="166">
        <v>75</v>
      </c>
      <c r="B98" s="8" t="s">
        <v>122</v>
      </c>
      <c r="C98" s="9">
        <v>1989</v>
      </c>
      <c r="D98" s="10">
        <v>0</v>
      </c>
      <c r="E98" s="25" t="s">
        <v>69</v>
      </c>
      <c r="F98" s="10">
        <v>9</v>
      </c>
      <c r="G98" s="10">
        <v>2</v>
      </c>
      <c r="H98" s="15">
        <v>4208.3</v>
      </c>
      <c r="I98" s="15">
        <v>4208.3</v>
      </c>
      <c r="J98" s="53">
        <v>4208.3</v>
      </c>
      <c r="K98" s="11">
        <v>227</v>
      </c>
      <c r="L98" s="1">
        <v>4000000</v>
      </c>
      <c r="M98" s="12">
        <v>0</v>
      </c>
      <c r="N98" s="12">
        <f>ROUND(L98*10%,2)</f>
        <v>400000</v>
      </c>
      <c r="O98" s="12">
        <f>ROUND(N98*0.45,2)</f>
        <v>180000</v>
      </c>
      <c r="P98" s="12">
        <f t="shared" ref="P98:P140" si="28">L98-(M98+N98+O98)</f>
        <v>3420000</v>
      </c>
      <c r="Q98" s="12">
        <f t="shared" si="27"/>
        <v>950.50257823824347</v>
      </c>
      <c r="R98" s="12">
        <v>21030.3</v>
      </c>
      <c r="S98" s="13">
        <v>43100</v>
      </c>
    </row>
    <row r="99" spans="1:19" s="16" customFormat="1" x14ac:dyDescent="0.3">
      <c r="A99" s="166">
        <v>76</v>
      </c>
      <c r="B99" s="8" t="s">
        <v>305</v>
      </c>
      <c r="C99" s="9">
        <v>1970</v>
      </c>
      <c r="D99" s="10">
        <v>0</v>
      </c>
      <c r="E99" s="25" t="s">
        <v>29</v>
      </c>
      <c r="F99" s="10">
        <v>5</v>
      </c>
      <c r="G99" s="10">
        <v>2</v>
      </c>
      <c r="H99" s="15">
        <v>3714.7</v>
      </c>
      <c r="I99" s="15">
        <v>3367.3</v>
      </c>
      <c r="J99" s="53">
        <v>2041.1</v>
      </c>
      <c r="K99" s="11">
        <v>241</v>
      </c>
      <c r="L99" s="1">
        <v>1034543.14</v>
      </c>
      <c r="M99" s="12">
        <v>0</v>
      </c>
      <c r="N99" s="12">
        <v>0</v>
      </c>
      <c r="O99" s="12">
        <v>0</v>
      </c>
      <c r="P99" s="12">
        <f t="shared" ref="P99:P100" si="29">L99-(M99+N99+O99)</f>
        <v>1034543.14</v>
      </c>
      <c r="Q99" s="12">
        <f t="shared" si="27"/>
        <v>307.23224541917858</v>
      </c>
      <c r="R99" s="12">
        <v>27958.74</v>
      </c>
      <c r="S99" s="13">
        <v>43100</v>
      </c>
    </row>
    <row r="100" spans="1:19" s="16" customFormat="1" x14ac:dyDescent="0.3">
      <c r="A100" s="166">
        <v>77</v>
      </c>
      <c r="B100" s="8" t="s">
        <v>307</v>
      </c>
      <c r="C100" s="9">
        <v>1970</v>
      </c>
      <c r="D100" s="10">
        <v>0</v>
      </c>
      <c r="E100" s="25" t="s">
        <v>29</v>
      </c>
      <c r="F100" s="10">
        <v>5</v>
      </c>
      <c r="G100" s="10">
        <v>3</v>
      </c>
      <c r="H100" s="15">
        <v>3016.1</v>
      </c>
      <c r="I100" s="15">
        <v>2884.3</v>
      </c>
      <c r="J100" s="53">
        <v>2077.6999999999998</v>
      </c>
      <c r="K100" s="11">
        <v>278</v>
      </c>
      <c r="L100" s="1">
        <v>4215386.9400000004</v>
      </c>
      <c r="M100" s="12">
        <v>0</v>
      </c>
      <c r="N100" s="12">
        <v>0</v>
      </c>
      <c r="O100" s="12">
        <v>0</v>
      </c>
      <c r="P100" s="12">
        <f t="shared" si="29"/>
        <v>4215386.9400000004</v>
      </c>
      <c r="Q100" s="12">
        <f t="shared" si="27"/>
        <v>1461.4939292029262</v>
      </c>
      <c r="R100" s="12">
        <v>27958.74</v>
      </c>
      <c r="S100" s="13">
        <v>43100</v>
      </c>
    </row>
    <row r="101" spans="1:19" s="16" customFormat="1" x14ac:dyDescent="0.3">
      <c r="A101" s="166">
        <v>78</v>
      </c>
      <c r="B101" s="8" t="s">
        <v>123</v>
      </c>
      <c r="C101" s="9">
        <v>1989</v>
      </c>
      <c r="D101" s="10">
        <v>0</v>
      </c>
      <c r="E101" s="25" t="s">
        <v>69</v>
      </c>
      <c r="F101" s="10">
        <v>5</v>
      </c>
      <c r="G101" s="10">
        <v>5</v>
      </c>
      <c r="H101" s="12">
        <v>3268</v>
      </c>
      <c r="I101" s="12">
        <v>3268</v>
      </c>
      <c r="J101" s="12">
        <v>2991.1</v>
      </c>
      <c r="K101" s="10">
        <v>203</v>
      </c>
      <c r="L101" s="1">
        <v>2141471.16</v>
      </c>
      <c r="M101" s="12">
        <v>0</v>
      </c>
      <c r="N101" s="12">
        <v>0</v>
      </c>
      <c r="O101" s="12">
        <v>0</v>
      </c>
      <c r="P101" s="12">
        <f t="shared" si="28"/>
        <v>2141471.16</v>
      </c>
      <c r="Q101" s="12">
        <f t="shared" si="27"/>
        <v>655.28493268053865</v>
      </c>
      <c r="R101" s="12">
        <v>17606.61</v>
      </c>
      <c r="S101" s="13">
        <v>43100</v>
      </c>
    </row>
    <row r="102" spans="1:19" s="16" customFormat="1" x14ac:dyDescent="0.3">
      <c r="A102" s="166">
        <v>79</v>
      </c>
      <c r="B102" s="8" t="s">
        <v>124</v>
      </c>
      <c r="C102" s="9">
        <v>1970</v>
      </c>
      <c r="D102" s="10">
        <v>0</v>
      </c>
      <c r="E102" s="25" t="s">
        <v>69</v>
      </c>
      <c r="F102" s="10">
        <v>5</v>
      </c>
      <c r="G102" s="10">
        <v>5</v>
      </c>
      <c r="H102" s="12">
        <v>3241.4</v>
      </c>
      <c r="I102" s="12">
        <v>3212.9</v>
      </c>
      <c r="J102" s="12">
        <v>2867.4</v>
      </c>
      <c r="K102" s="10">
        <v>197</v>
      </c>
      <c r="L102" s="1">
        <v>2127005.0299999998</v>
      </c>
      <c r="M102" s="12">
        <v>0</v>
      </c>
      <c r="N102" s="12">
        <v>0</v>
      </c>
      <c r="O102" s="12">
        <v>0</v>
      </c>
      <c r="P102" s="12">
        <f t="shared" si="28"/>
        <v>2127005.0299999998</v>
      </c>
      <c r="Q102" s="12">
        <f t="shared" si="27"/>
        <v>662.02030253042415</v>
      </c>
      <c r="R102" s="12">
        <v>17606.61</v>
      </c>
      <c r="S102" s="13">
        <v>43100</v>
      </c>
    </row>
    <row r="103" spans="1:19" s="16" customFormat="1" x14ac:dyDescent="0.3">
      <c r="A103" s="166">
        <v>80</v>
      </c>
      <c r="B103" s="8" t="s">
        <v>125</v>
      </c>
      <c r="C103" s="9">
        <v>1970</v>
      </c>
      <c r="D103" s="10">
        <v>0</v>
      </c>
      <c r="E103" s="25" t="s">
        <v>69</v>
      </c>
      <c r="F103" s="10">
        <v>5</v>
      </c>
      <c r="G103" s="10">
        <v>4</v>
      </c>
      <c r="H103" s="12">
        <v>3240.1</v>
      </c>
      <c r="I103" s="12">
        <v>2597.9</v>
      </c>
      <c r="J103" s="12">
        <v>1567.4</v>
      </c>
      <c r="K103" s="10">
        <v>146</v>
      </c>
      <c r="L103" s="1">
        <v>1130147.3400000001</v>
      </c>
      <c r="M103" s="12">
        <v>0</v>
      </c>
      <c r="N103" s="12">
        <v>0</v>
      </c>
      <c r="O103" s="12">
        <v>0</v>
      </c>
      <c r="P103" s="12">
        <f t="shared" si="28"/>
        <v>1130147.3400000001</v>
      </c>
      <c r="Q103" s="12">
        <f t="shared" si="27"/>
        <v>435.02341891527772</v>
      </c>
      <c r="R103" s="12">
        <v>17606.61</v>
      </c>
      <c r="S103" s="13">
        <v>43100</v>
      </c>
    </row>
    <row r="104" spans="1:19" s="16" customFormat="1" x14ac:dyDescent="0.3">
      <c r="A104" s="166">
        <v>81</v>
      </c>
      <c r="B104" s="8" t="s">
        <v>126</v>
      </c>
      <c r="C104" s="9">
        <v>1971</v>
      </c>
      <c r="D104" s="10">
        <v>0</v>
      </c>
      <c r="E104" s="25" t="s">
        <v>69</v>
      </c>
      <c r="F104" s="10">
        <v>5</v>
      </c>
      <c r="G104" s="10">
        <v>5</v>
      </c>
      <c r="H104" s="10">
        <v>4065</v>
      </c>
      <c r="I104" s="10">
        <v>3195.6</v>
      </c>
      <c r="J104" s="10">
        <v>2659.8</v>
      </c>
      <c r="K104" s="10">
        <v>173</v>
      </c>
      <c r="L104" s="1">
        <v>2004587.81</v>
      </c>
      <c r="M104" s="12">
        <v>0</v>
      </c>
      <c r="N104" s="12">
        <v>0</v>
      </c>
      <c r="O104" s="12">
        <v>0</v>
      </c>
      <c r="P104" s="12">
        <f t="shared" si="28"/>
        <v>2004587.81</v>
      </c>
      <c r="Q104" s="12">
        <f t="shared" si="27"/>
        <v>627.29622293153091</v>
      </c>
      <c r="R104" s="12">
        <v>17606.61</v>
      </c>
      <c r="S104" s="13">
        <v>43100</v>
      </c>
    </row>
    <row r="105" spans="1:19" s="16" customFormat="1" x14ac:dyDescent="0.3">
      <c r="A105" s="166">
        <v>82</v>
      </c>
      <c r="B105" s="8" t="s">
        <v>127</v>
      </c>
      <c r="C105" s="9">
        <v>1972</v>
      </c>
      <c r="D105" s="10">
        <v>0</v>
      </c>
      <c r="E105" s="25" t="s">
        <v>69</v>
      </c>
      <c r="F105" s="10">
        <v>5</v>
      </c>
      <c r="G105" s="10">
        <v>5</v>
      </c>
      <c r="H105" s="10">
        <v>4065</v>
      </c>
      <c r="I105" s="10">
        <v>3195.6</v>
      </c>
      <c r="J105" s="10">
        <v>2659.8</v>
      </c>
      <c r="K105" s="10">
        <v>173</v>
      </c>
      <c r="L105" s="1">
        <v>8553154.9399999995</v>
      </c>
      <c r="M105" s="12">
        <v>0</v>
      </c>
      <c r="N105" s="12">
        <v>0</v>
      </c>
      <c r="O105" s="12">
        <v>0</v>
      </c>
      <c r="P105" s="12">
        <f t="shared" si="28"/>
        <v>8553154.9399999995</v>
      </c>
      <c r="Q105" s="12">
        <f t="shared" si="27"/>
        <v>2676.5411628489173</v>
      </c>
      <c r="R105" s="12">
        <v>17606.61</v>
      </c>
      <c r="S105" s="13">
        <v>43100</v>
      </c>
    </row>
    <row r="106" spans="1:19" s="16" customFormat="1" x14ac:dyDescent="0.3">
      <c r="A106" s="166">
        <v>83</v>
      </c>
      <c r="B106" s="8" t="s">
        <v>128</v>
      </c>
      <c r="C106" s="9">
        <v>1970</v>
      </c>
      <c r="D106" s="10">
        <v>0</v>
      </c>
      <c r="E106" s="25" t="s">
        <v>29</v>
      </c>
      <c r="F106" s="10">
        <v>5</v>
      </c>
      <c r="G106" s="10">
        <v>6</v>
      </c>
      <c r="H106" s="12">
        <v>4886.3</v>
      </c>
      <c r="I106" s="12">
        <v>4886.3</v>
      </c>
      <c r="J106" s="12">
        <v>4638.1000000000004</v>
      </c>
      <c r="K106" s="10">
        <v>222</v>
      </c>
      <c r="L106" s="1">
        <v>11779825.199999999</v>
      </c>
      <c r="M106" s="12">
        <v>0</v>
      </c>
      <c r="N106" s="12">
        <v>0</v>
      </c>
      <c r="O106" s="12">
        <v>0</v>
      </c>
      <c r="P106" s="12">
        <f t="shared" si="28"/>
        <v>11779825.199999999</v>
      </c>
      <c r="Q106" s="12">
        <f t="shared" si="27"/>
        <v>2410.786320938133</v>
      </c>
      <c r="R106" s="12">
        <v>27958.74</v>
      </c>
      <c r="S106" s="13">
        <v>43100</v>
      </c>
    </row>
    <row r="107" spans="1:19" s="16" customFormat="1" x14ac:dyDescent="0.3">
      <c r="A107" s="166">
        <v>84</v>
      </c>
      <c r="B107" s="8" t="s">
        <v>129</v>
      </c>
      <c r="C107" s="9">
        <v>1977</v>
      </c>
      <c r="D107" s="10">
        <v>0</v>
      </c>
      <c r="E107" s="25" t="s">
        <v>29</v>
      </c>
      <c r="F107" s="10">
        <v>9</v>
      </c>
      <c r="G107" s="10">
        <v>2</v>
      </c>
      <c r="H107" s="15">
        <v>4025.5</v>
      </c>
      <c r="I107" s="15">
        <v>3846.5</v>
      </c>
      <c r="J107" s="10">
        <v>3846.5</v>
      </c>
      <c r="K107" s="11">
        <v>212</v>
      </c>
      <c r="L107" s="12">
        <v>4000000</v>
      </c>
      <c r="M107" s="12">
        <v>0</v>
      </c>
      <c r="N107" s="12">
        <f>ROUND(L107*10%,2)</f>
        <v>400000</v>
      </c>
      <c r="O107" s="12">
        <f>ROUND(N107*0.45,2)</f>
        <v>180000</v>
      </c>
      <c r="P107" s="12">
        <f t="shared" si="28"/>
        <v>3420000</v>
      </c>
      <c r="Q107" s="12">
        <f t="shared" si="27"/>
        <v>1039.9064084232418</v>
      </c>
      <c r="R107" s="12">
        <v>29036.9</v>
      </c>
      <c r="S107" s="13">
        <v>43100</v>
      </c>
    </row>
    <row r="108" spans="1:19" s="16" customFormat="1" x14ac:dyDescent="0.3">
      <c r="A108" s="166">
        <v>85</v>
      </c>
      <c r="B108" s="8" t="s">
        <v>1000</v>
      </c>
      <c r="C108" s="9">
        <v>1972</v>
      </c>
      <c r="D108" s="10">
        <v>0</v>
      </c>
      <c r="E108" s="25" t="s">
        <v>69</v>
      </c>
      <c r="F108" s="10">
        <v>5</v>
      </c>
      <c r="G108" s="10">
        <v>6</v>
      </c>
      <c r="H108" s="15">
        <v>4640.5</v>
      </c>
      <c r="I108" s="15">
        <v>4640.5</v>
      </c>
      <c r="J108" s="10">
        <v>4134.3999999999996</v>
      </c>
      <c r="K108" s="11">
        <v>285</v>
      </c>
      <c r="L108" s="12">
        <v>9386949.6199999992</v>
      </c>
      <c r="M108" s="12">
        <v>0</v>
      </c>
      <c r="N108" s="12">
        <v>0</v>
      </c>
      <c r="O108" s="12">
        <v>0</v>
      </c>
      <c r="P108" s="12">
        <f t="shared" si="28"/>
        <v>9386949.6199999992</v>
      </c>
      <c r="Q108" s="12">
        <f t="shared" si="27"/>
        <v>2022.8315095356102</v>
      </c>
      <c r="R108" s="12">
        <v>17606.61</v>
      </c>
      <c r="S108" s="13">
        <v>43100</v>
      </c>
    </row>
    <row r="109" spans="1:19" s="16" customFormat="1" x14ac:dyDescent="0.3">
      <c r="A109" s="166">
        <v>86</v>
      </c>
      <c r="B109" s="8" t="s">
        <v>130</v>
      </c>
      <c r="C109" s="9">
        <v>1972</v>
      </c>
      <c r="D109" s="10">
        <v>0</v>
      </c>
      <c r="E109" s="25" t="s">
        <v>69</v>
      </c>
      <c r="F109" s="10">
        <v>5</v>
      </c>
      <c r="G109" s="10">
        <v>8</v>
      </c>
      <c r="H109" s="10">
        <v>6064.9</v>
      </c>
      <c r="I109" s="10">
        <v>5893.3</v>
      </c>
      <c r="J109" s="10">
        <v>5136.1000000000004</v>
      </c>
      <c r="K109" s="10">
        <v>357</v>
      </c>
      <c r="L109" s="12">
        <v>1739300.86</v>
      </c>
      <c r="M109" s="12">
        <v>0</v>
      </c>
      <c r="N109" s="12">
        <v>0</v>
      </c>
      <c r="O109" s="12">
        <v>0</v>
      </c>
      <c r="P109" s="12">
        <f t="shared" si="28"/>
        <v>1739300.86</v>
      </c>
      <c r="Q109" s="12">
        <f t="shared" si="27"/>
        <v>295.13190572344865</v>
      </c>
      <c r="R109" s="12">
        <v>17606.61</v>
      </c>
      <c r="S109" s="13">
        <v>43100</v>
      </c>
    </row>
    <row r="110" spans="1:19" s="16" customFormat="1" x14ac:dyDescent="0.3">
      <c r="A110" s="166">
        <v>87</v>
      </c>
      <c r="B110" s="8" t="s">
        <v>1326</v>
      </c>
      <c r="C110" s="9">
        <v>1972</v>
      </c>
      <c r="D110" s="10">
        <v>0</v>
      </c>
      <c r="E110" s="25" t="s">
        <v>69</v>
      </c>
      <c r="F110" s="10">
        <v>5</v>
      </c>
      <c r="G110" s="10">
        <v>4</v>
      </c>
      <c r="H110" s="10">
        <v>3476.4</v>
      </c>
      <c r="I110" s="10">
        <v>2802.9</v>
      </c>
      <c r="J110" s="10">
        <v>2561</v>
      </c>
      <c r="K110" s="10">
        <v>161</v>
      </c>
      <c r="L110" s="12">
        <v>1006719.12</v>
      </c>
      <c r="M110" s="12">
        <v>0</v>
      </c>
      <c r="N110" s="12">
        <v>0</v>
      </c>
      <c r="O110" s="12">
        <v>0</v>
      </c>
      <c r="P110" s="12">
        <f t="shared" ref="P110" si="30">L110-(M110+N110+O110)</f>
        <v>1006719.12</v>
      </c>
      <c r="Q110" s="12">
        <f t="shared" si="27"/>
        <v>359.17054479289305</v>
      </c>
      <c r="R110" s="12">
        <v>17606.61</v>
      </c>
      <c r="S110" s="13">
        <v>43100</v>
      </c>
    </row>
    <row r="111" spans="1:19" s="16" customFormat="1" x14ac:dyDescent="0.3">
      <c r="A111" s="166">
        <v>88</v>
      </c>
      <c r="B111" s="8" t="s">
        <v>131</v>
      </c>
      <c r="C111" s="9">
        <v>1971</v>
      </c>
      <c r="D111" s="10">
        <v>0</v>
      </c>
      <c r="E111" s="25" t="s">
        <v>69</v>
      </c>
      <c r="F111" s="10">
        <v>5</v>
      </c>
      <c r="G111" s="10">
        <v>3</v>
      </c>
      <c r="H111" s="12">
        <v>2548.1</v>
      </c>
      <c r="I111" s="12">
        <v>2291.3000000000002</v>
      </c>
      <c r="J111" s="12">
        <v>2032.3</v>
      </c>
      <c r="K111" s="10">
        <v>142</v>
      </c>
      <c r="L111" s="12">
        <v>989070.7</v>
      </c>
      <c r="M111" s="12">
        <v>0</v>
      </c>
      <c r="N111" s="12">
        <v>0</v>
      </c>
      <c r="O111" s="12">
        <v>0</v>
      </c>
      <c r="P111" s="12">
        <f t="shared" si="28"/>
        <v>989070.7</v>
      </c>
      <c r="Q111" s="12">
        <f t="shared" si="27"/>
        <v>431.66355344127783</v>
      </c>
      <c r="R111" s="12">
        <v>17606.61</v>
      </c>
      <c r="S111" s="13">
        <v>43100</v>
      </c>
    </row>
    <row r="112" spans="1:19" s="16" customFormat="1" x14ac:dyDescent="0.3">
      <c r="A112" s="166">
        <v>89</v>
      </c>
      <c r="B112" s="8" t="s">
        <v>132</v>
      </c>
      <c r="C112" s="118">
        <v>1968</v>
      </c>
      <c r="D112" s="10">
        <v>0</v>
      </c>
      <c r="E112" s="25" t="s">
        <v>69</v>
      </c>
      <c r="F112" s="59">
        <v>5</v>
      </c>
      <c r="G112" s="59">
        <v>4</v>
      </c>
      <c r="H112" s="54">
        <v>3359.2</v>
      </c>
      <c r="I112" s="54">
        <v>2845.7</v>
      </c>
      <c r="J112" s="54">
        <v>2632.25</v>
      </c>
      <c r="K112" s="59">
        <v>169</v>
      </c>
      <c r="L112" s="12">
        <v>7993523.3899999997</v>
      </c>
      <c r="M112" s="12">
        <v>0</v>
      </c>
      <c r="N112" s="12">
        <v>0</v>
      </c>
      <c r="O112" s="12">
        <v>0</v>
      </c>
      <c r="P112" s="12">
        <f t="shared" si="28"/>
        <v>7993523.3899999997</v>
      </c>
      <c r="Q112" s="12">
        <f t="shared" si="27"/>
        <v>2808.983164072109</v>
      </c>
      <c r="R112" s="12">
        <v>17606.61</v>
      </c>
      <c r="S112" s="13">
        <v>43100</v>
      </c>
    </row>
    <row r="113" spans="1:19" s="16" customFormat="1" x14ac:dyDescent="0.3">
      <c r="A113" s="166">
        <v>90</v>
      </c>
      <c r="B113" s="8" t="s">
        <v>133</v>
      </c>
      <c r="C113" s="9">
        <v>1970</v>
      </c>
      <c r="D113" s="10">
        <v>0</v>
      </c>
      <c r="E113" s="25" t="s">
        <v>69</v>
      </c>
      <c r="F113" s="10">
        <v>5</v>
      </c>
      <c r="G113" s="10">
        <v>4</v>
      </c>
      <c r="H113" s="12">
        <v>3227.1</v>
      </c>
      <c r="I113" s="12">
        <v>3109.7</v>
      </c>
      <c r="J113" s="12">
        <v>2703.9</v>
      </c>
      <c r="K113" s="10">
        <v>202</v>
      </c>
      <c r="L113" s="12">
        <v>900631.31</v>
      </c>
      <c r="M113" s="12">
        <v>0</v>
      </c>
      <c r="N113" s="12">
        <v>0</v>
      </c>
      <c r="O113" s="12">
        <v>0</v>
      </c>
      <c r="P113" s="12">
        <f t="shared" si="28"/>
        <v>900631.31</v>
      </c>
      <c r="Q113" s="12">
        <f t="shared" si="27"/>
        <v>289.61999871370233</v>
      </c>
      <c r="R113" s="12">
        <v>17606.61</v>
      </c>
      <c r="S113" s="13">
        <v>43100</v>
      </c>
    </row>
    <row r="114" spans="1:19" s="16" customFormat="1" x14ac:dyDescent="0.3">
      <c r="A114" s="166">
        <v>91</v>
      </c>
      <c r="B114" s="8" t="s">
        <v>1325</v>
      </c>
      <c r="C114" s="9">
        <v>1971</v>
      </c>
      <c r="D114" s="10">
        <v>0</v>
      </c>
      <c r="E114" s="25" t="s">
        <v>29</v>
      </c>
      <c r="F114" s="10">
        <v>5</v>
      </c>
      <c r="G114" s="10">
        <v>4</v>
      </c>
      <c r="H114" s="12">
        <v>3230.3</v>
      </c>
      <c r="I114" s="12">
        <v>3188.7</v>
      </c>
      <c r="J114" s="12">
        <v>2911.6</v>
      </c>
      <c r="K114" s="10">
        <v>221</v>
      </c>
      <c r="L114" s="12">
        <v>935096.09</v>
      </c>
      <c r="M114" s="12">
        <v>0</v>
      </c>
      <c r="N114" s="12">
        <v>0</v>
      </c>
      <c r="O114" s="12">
        <v>0</v>
      </c>
      <c r="P114" s="12">
        <f t="shared" ref="P114" si="31">L114-(M114+N114+O114)</f>
        <v>935096.09</v>
      </c>
      <c r="Q114" s="12">
        <f t="shared" si="27"/>
        <v>293.2530780568884</v>
      </c>
      <c r="R114" s="12">
        <v>27958.74</v>
      </c>
      <c r="S114" s="13">
        <v>43100</v>
      </c>
    </row>
    <row r="115" spans="1:19" s="16" customFormat="1" x14ac:dyDescent="0.3">
      <c r="A115" s="166">
        <v>92</v>
      </c>
      <c r="B115" s="8" t="s">
        <v>134</v>
      </c>
      <c r="C115" s="9">
        <v>1970</v>
      </c>
      <c r="D115" s="10">
        <v>0</v>
      </c>
      <c r="E115" s="25" t="s">
        <v>69</v>
      </c>
      <c r="F115" s="10">
        <v>5</v>
      </c>
      <c r="G115" s="10">
        <v>4</v>
      </c>
      <c r="H115" s="12">
        <v>3221.3</v>
      </c>
      <c r="I115" s="12">
        <v>3221.3</v>
      </c>
      <c r="J115" s="12">
        <v>2400</v>
      </c>
      <c r="K115" s="10">
        <v>206</v>
      </c>
      <c r="L115" s="12">
        <v>932952.9</v>
      </c>
      <c r="M115" s="12">
        <v>0</v>
      </c>
      <c r="N115" s="12">
        <v>0</v>
      </c>
      <c r="O115" s="12">
        <v>0</v>
      </c>
      <c r="P115" s="12">
        <f t="shared" si="28"/>
        <v>932952.9</v>
      </c>
      <c r="Q115" s="12">
        <f t="shared" si="27"/>
        <v>289.61999813739794</v>
      </c>
      <c r="R115" s="12">
        <v>17606.61</v>
      </c>
      <c r="S115" s="13">
        <v>43100</v>
      </c>
    </row>
    <row r="116" spans="1:19" s="16" customFormat="1" x14ac:dyDescent="0.3">
      <c r="A116" s="166">
        <v>93</v>
      </c>
      <c r="B116" s="8" t="s">
        <v>135</v>
      </c>
      <c r="C116" s="9">
        <v>1970</v>
      </c>
      <c r="D116" s="10">
        <v>0</v>
      </c>
      <c r="E116" s="25" t="s">
        <v>69</v>
      </c>
      <c r="F116" s="10">
        <v>5</v>
      </c>
      <c r="G116" s="10">
        <v>5</v>
      </c>
      <c r="H116" s="12">
        <v>3236.7</v>
      </c>
      <c r="I116" s="12">
        <v>3236.7</v>
      </c>
      <c r="J116" s="12">
        <v>2415.4</v>
      </c>
      <c r="K116" s="10">
        <v>200</v>
      </c>
      <c r="L116" s="12">
        <v>1269017.78</v>
      </c>
      <c r="M116" s="12">
        <v>0</v>
      </c>
      <c r="N116" s="12">
        <v>0</v>
      </c>
      <c r="O116" s="12">
        <v>0</v>
      </c>
      <c r="P116" s="12">
        <f t="shared" si="28"/>
        <v>1269017.78</v>
      </c>
      <c r="Q116" s="12">
        <f t="shared" si="27"/>
        <v>392.07148639045943</v>
      </c>
      <c r="R116" s="12">
        <v>17606.61</v>
      </c>
      <c r="S116" s="13">
        <v>43100</v>
      </c>
    </row>
    <row r="117" spans="1:19" s="16" customFormat="1" x14ac:dyDescent="0.3">
      <c r="A117" s="166">
        <v>94</v>
      </c>
      <c r="B117" s="8" t="s">
        <v>136</v>
      </c>
      <c r="C117" s="9">
        <v>1976</v>
      </c>
      <c r="D117" s="10">
        <v>0</v>
      </c>
      <c r="E117" s="25" t="s">
        <v>69</v>
      </c>
      <c r="F117" s="10">
        <v>5</v>
      </c>
      <c r="G117" s="10">
        <v>4</v>
      </c>
      <c r="H117" s="15">
        <v>3539.6</v>
      </c>
      <c r="I117" s="15">
        <v>3461</v>
      </c>
      <c r="J117" s="10">
        <v>3461</v>
      </c>
      <c r="K117" s="11">
        <v>130</v>
      </c>
      <c r="L117" s="12">
        <v>14498095.4</v>
      </c>
      <c r="M117" s="12">
        <v>0</v>
      </c>
      <c r="N117" s="12">
        <v>0</v>
      </c>
      <c r="O117" s="12">
        <f t="shared" ref="O117:O126" si="32">ROUND(N117*0.45,2)</f>
        <v>0</v>
      </c>
      <c r="P117" s="12">
        <f t="shared" si="28"/>
        <v>14498095.4</v>
      </c>
      <c r="Q117" s="12">
        <f t="shared" si="27"/>
        <v>4188.9902918231728</v>
      </c>
      <c r="R117" s="12">
        <v>17606.61</v>
      </c>
      <c r="S117" s="13">
        <v>43100</v>
      </c>
    </row>
    <row r="118" spans="1:19" s="16" customFormat="1" x14ac:dyDescent="0.3">
      <c r="A118" s="166">
        <v>95</v>
      </c>
      <c r="B118" s="8" t="s">
        <v>137</v>
      </c>
      <c r="C118" s="9">
        <v>1974</v>
      </c>
      <c r="D118" s="10">
        <v>0</v>
      </c>
      <c r="E118" s="25" t="s">
        <v>69</v>
      </c>
      <c r="F118" s="10">
        <v>5</v>
      </c>
      <c r="G118" s="10">
        <v>4</v>
      </c>
      <c r="H118" s="15">
        <v>3176.9</v>
      </c>
      <c r="I118" s="15">
        <v>2878.1</v>
      </c>
      <c r="J118" s="12">
        <v>2878.1</v>
      </c>
      <c r="K118" s="11">
        <v>159</v>
      </c>
      <c r="L118" s="12">
        <v>13012487.08</v>
      </c>
      <c r="M118" s="12">
        <v>0</v>
      </c>
      <c r="N118" s="12">
        <v>0</v>
      </c>
      <c r="O118" s="12">
        <f t="shared" si="32"/>
        <v>0</v>
      </c>
      <c r="P118" s="12">
        <f t="shared" si="28"/>
        <v>13012487.08</v>
      </c>
      <c r="Q118" s="12">
        <f t="shared" si="27"/>
        <v>4521.2074215628363</v>
      </c>
      <c r="R118" s="12">
        <v>17606.61</v>
      </c>
      <c r="S118" s="13">
        <v>43100</v>
      </c>
    </row>
    <row r="119" spans="1:19" s="16" customFormat="1" x14ac:dyDescent="0.3">
      <c r="A119" s="166">
        <v>96</v>
      </c>
      <c r="B119" s="8" t="s">
        <v>138</v>
      </c>
      <c r="C119" s="9">
        <v>1974</v>
      </c>
      <c r="D119" s="10">
        <v>0</v>
      </c>
      <c r="E119" s="25" t="s">
        <v>69</v>
      </c>
      <c r="F119" s="10">
        <v>5</v>
      </c>
      <c r="G119" s="10">
        <v>6</v>
      </c>
      <c r="H119" s="15">
        <v>3825.9</v>
      </c>
      <c r="I119" s="15">
        <v>3825.9</v>
      </c>
      <c r="J119" s="12">
        <v>3825.9</v>
      </c>
      <c r="K119" s="11">
        <v>269</v>
      </c>
      <c r="L119" s="12">
        <v>14327651.16</v>
      </c>
      <c r="M119" s="12">
        <v>0</v>
      </c>
      <c r="N119" s="12">
        <v>0</v>
      </c>
      <c r="O119" s="12">
        <f t="shared" si="32"/>
        <v>0</v>
      </c>
      <c r="P119" s="12">
        <f t="shared" si="28"/>
        <v>14327651.16</v>
      </c>
      <c r="Q119" s="12">
        <f t="shared" si="27"/>
        <v>3744.9099976476123</v>
      </c>
      <c r="R119" s="12">
        <v>17606.61</v>
      </c>
      <c r="S119" s="13">
        <v>43100</v>
      </c>
    </row>
    <row r="120" spans="1:19" s="16" customFormat="1" x14ac:dyDescent="0.3">
      <c r="A120" s="166">
        <v>97</v>
      </c>
      <c r="B120" s="8" t="s">
        <v>139</v>
      </c>
      <c r="C120" s="9">
        <v>1974</v>
      </c>
      <c r="D120" s="10">
        <v>0</v>
      </c>
      <c r="E120" s="25" t="s">
        <v>69</v>
      </c>
      <c r="F120" s="10">
        <v>5</v>
      </c>
      <c r="G120" s="10">
        <v>6</v>
      </c>
      <c r="H120" s="15">
        <v>5075.8999999999996</v>
      </c>
      <c r="I120" s="15">
        <v>4920</v>
      </c>
      <c r="J120" s="12">
        <v>4920</v>
      </c>
      <c r="K120" s="11">
        <v>204</v>
      </c>
      <c r="L120" s="12">
        <v>25980769.57</v>
      </c>
      <c r="M120" s="12">
        <v>0</v>
      </c>
      <c r="N120" s="12">
        <f t="shared" ref="N120:N123" si="33">ROUND(L120*10%,2)</f>
        <v>2598076.96</v>
      </c>
      <c r="O120" s="12">
        <f t="shared" si="32"/>
        <v>1169134.6299999999</v>
      </c>
      <c r="P120" s="12">
        <f t="shared" si="28"/>
        <v>22213557.98</v>
      </c>
      <c r="Q120" s="12">
        <f t="shared" si="27"/>
        <v>5280.6442215447159</v>
      </c>
      <c r="R120" s="12">
        <v>17606.61</v>
      </c>
      <c r="S120" s="13">
        <v>43100</v>
      </c>
    </row>
    <row r="121" spans="1:19" s="16" customFormat="1" x14ac:dyDescent="0.3">
      <c r="A121" s="166">
        <v>98</v>
      </c>
      <c r="B121" s="8" t="s">
        <v>140</v>
      </c>
      <c r="C121" s="9">
        <v>1975</v>
      </c>
      <c r="D121" s="10">
        <v>0</v>
      </c>
      <c r="E121" s="25" t="s">
        <v>69</v>
      </c>
      <c r="F121" s="10">
        <v>5</v>
      </c>
      <c r="G121" s="10">
        <v>6</v>
      </c>
      <c r="H121" s="15">
        <v>3865.6</v>
      </c>
      <c r="I121" s="15">
        <v>2857.4</v>
      </c>
      <c r="J121" s="12">
        <v>2857.4</v>
      </c>
      <c r="K121" s="11">
        <v>214</v>
      </c>
      <c r="L121" s="12">
        <v>11452969.07</v>
      </c>
      <c r="M121" s="12">
        <v>0</v>
      </c>
      <c r="N121" s="12">
        <v>0</v>
      </c>
      <c r="O121" s="12">
        <f t="shared" si="32"/>
        <v>0</v>
      </c>
      <c r="P121" s="12">
        <f t="shared" si="28"/>
        <v>11452969.07</v>
      </c>
      <c r="Q121" s="12">
        <f t="shared" si="27"/>
        <v>4008.1784384405405</v>
      </c>
      <c r="R121" s="12">
        <v>17606.61</v>
      </c>
      <c r="S121" s="13">
        <v>43100</v>
      </c>
    </row>
    <row r="122" spans="1:19" s="16" customFormat="1" x14ac:dyDescent="0.3">
      <c r="A122" s="166">
        <v>99</v>
      </c>
      <c r="B122" s="8" t="s">
        <v>141</v>
      </c>
      <c r="C122" s="9">
        <v>1975</v>
      </c>
      <c r="D122" s="10">
        <v>0</v>
      </c>
      <c r="E122" s="25" t="s">
        <v>69</v>
      </c>
      <c r="F122" s="10">
        <v>5</v>
      </c>
      <c r="G122" s="10">
        <v>4</v>
      </c>
      <c r="H122" s="15">
        <v>3514.8</v>
      </c>
      <c r="I122" s="15">
        <v>3514.8</v>
      </c>
      <c r="J122" s="10">
        <v>3514.8</v>
      </c>
      <c r="K122" s="11">
        <v>147</v>
      </c>
      <c r="L122" s="12">
        <v>12086292.199999999</v>
      </c>
      <c r="M122" s="12">
        <v>0</v>
      </c>
      <c r="N122" s="12">
        <v>0</v>
      </c>
      <c r="O122" s="12">
        <f t="shared" si="32"/>
        <v>0</v>
      </c>
      <c r="P122" s="12">
        <f t="shared" si="28"/>
        <v>12086292.199999999</v>
      </c>
      <c r="Q122" s="12">
        <f t="shared" si="27"/>
        <v>3438.6856151132351</v>
      </c>
      <c r="R122" s="12">
        <v>17606.61</v>
      </c>
      <c r="S122" s="13">
        <v>43100</v>
      </c>
    </row>
    <row r="123" spans="1:19" s="16" customFormat="1" x14ac:dyDescent="0.3">
      <c r="A123" s="166">
        <v>100</v>
      </c>
      <c r="B123" s="8" t="s">
        <v>142</v>
      </c>
      <c r="C123" s="9">
        <v>1975</v>
      </c>
      <c r="D123" s="10">
        <v>0</v>
      </c>
      <c r="E123" s="25" t="s">
        <v>29</v>
      </c>
      <c r="F123" s="10">
        <v>5</v>
      </c>
      <c r="G123" s="10">
        <v>3</v>
      </c>
      <c r="H123" s="15">
        <v>2400</v>
      </c>
      <c r="I123" s="15">
        <v>2400</v>
      </c>
      <c r="J123" s="12">
        <v>2239.1999999999998</v>
      </c>
      <c r="K123" s="11">
        <v>120</v>
      </c>
      <c r="L123" s="12">
        <v>16214959.66</v>
      </c>
      <c r="M123" s="12">
        <v>0</v>
      </c>
      <c r="N123" s="12">
        <f t="shared" si="33"/>
        <v>1621495.97</v>
      </c>
      <c r="O123" s="12">
        <f t="shared" si="32"/>
        <v>729673.19</v>
      </c>
      <c r="P123" s="12">
        <f t="shared" si="28"/>
        <v>13863790.5</v>
      </c>
      <c r="Q123" s="12">
        <f t="shared" si="27"/>
        <v>6756.2331916666672</v>
      </c>
      <c r="R123" s="12">
        <v>27958.74</v>
      </c>
      <c r="S123" s="13">
        <v>43100</v>
      </c>
    </row>
    <row r="124" spans="1:19" s="16" customFormat="1" x14ac:dyDescent="0.3">
      <c r="A124" s="166">
        <v>101</v>
      </c>
      <c r="B124" s="8" t="s">
        <v>143</v>
      </c>
      <c r="C124" s="9">
        <v>1973</v>
      </c>
      <c r="D124" s="10">
        <v>0</v>
      </c>
      <c r="E124" s="25" t="s">
        <v>69</v>
      </c>
      <c r="F124" s="10">
        <v>5</v>
      </c>
      <c r="G124" s="10">
        <v>6</v>
      </c>
      <c r="H124" s="15">
        <v>4740.2</v>
      </c>
      <c r="I124" s="15">
        <v>4740.2</v>
      </c>
      <c r="J124" s="12">
        <v>4674.2</v>
      </c>
      <c r="K124" s="11">
        <v>286</v>
      </c>
      <c r="L124" s="12">
        <v>18042860.27</v>
      </c>
      <c r="M124" s="12">
        <v>0</v>
      </c>
      <c r="N124" s="12">
        <v>0</v>
      </c>
      <c r="O124" s="12">
        <f t="shared" si="32"/>
        <v>0</v>
      </c>
      <c r="P124" s="12">
        <f t="shared" si="28"/>
        <v>18042860.27</v>
      </c>
      <c r="Q124" s="12">
        <f t="shared" si="27"/>
        <v>3806.35</v>
      </c>
      <c r="R124" s="12">
        <v>17606.61</v>
      </c>
      <c r="S124" s="13">
        <v>43100</v>
      </c>
    </row>
    <row r="125" spans="1:19" s="16" customFormat="1" x14ac:dyDescent="0.3">
      <c r="A125" s="166">
        <v>102</v>
      </c>
      <c r="B125" s="8" t="s">
        <v>144</v>
      </c>
      <c r="C125" s="9">
        <v>1973</v>
      </c>
      <c r="D125" s="10">
        <v>0</v>
      </c>
      <c r="E125" s="25" t="s">
        <v>69</v>
      </c>
      <c r="F125" s="10">
        <v>5</v>
      </c>
      <c r="G125" s="10">
        <v>4</v>
      </c>
      <c r="H125" s="15">
        <v>3526.9</v>
      </c>
      <c r="I125" s="15">
        <v>3526.9</v>
      </c>
      <c r="J125" s="12">
        <v>3526.9</v>
      </c>
      <c r="K125" s="11">
        <v>213</v>
      </c>
      <c r="L125" s="12">
        <v>14435848.57</v>
      </c>
      <c r="M125" s="12">
        <v>0</v>
      </c>
      <c r="N125" s="12">
        <v>0</v>
      </c>
      <c r="O125" s="12">
        <f t="shared" si="32"/>
        <v>0</v>
      </c>
      <c r="P125" s="12">
        <f t="shared" si="28"/>
        <v>14435848.57</v>
      </c>
      <c r="Q125" s="12">
        <f t="shared" si="27"/>
        <v>4093.0699963140437</v>
      </c>
      <c r="R125" s="12">
        <v>17606.61</v>
      </c>
      <c r="S125" s="13">
        <v>43100</v>
      </c>
    </row>
    <row r="126" spans="1:19" s="16" customFormat="1" x14ac:dyDescent="0.3">
      <c r="A126" s="166">
        <v>103</v>
      </c>
      <c r="B126" s="8" t="s">
        <v>145</v>
      </c>
      <c r="C126" s="9">
        <v>1973</v>
      </c>
      <c r="D126" s="10">
        <v>0</v>
      </c>
      <c r="E126" s="25" t="s">
        <v>69</v>
      </c>
      <c r="F126" s="10">
        <v>5</v>
      </c>
      <c r="G126" s="10">
        <v>4</v>
      </c>
      <c r="H126" s="15">
        <v>3567.1</v>
      </c>
      <c r="I126" s="15">
        <v>3567.1</v>
      </c>
      <c r="J126" s="12">
        <v>3567.1</v>
      </c>
      <c r="K126" s="11">
        <v>232</v>
      </c>
      <c r="L126" s="12">
        <v>15633493.51</v>
      </c>
      <c r="M126" s="12">
        <v>0</v>
      </c>
      <c r="N126" s="12">
        <v>0</v>
      </c>
      <c r="O126" s="12">
        <f t="shared" si="32"/>
        <v>0</v>
      </c>
      <c r="P126" s="12">
        <f t="shared" si="28"/>
        <v>15633493.51</v>
      </c>
      <c r="Q126" s="12">
        <f t="shared" si="27"/>
        <v>4382.6900030837378</v>
      </c>
      <c r="R126" s="12">
        <v>17606.61</v>
      </c>
      <c r="S126" s="13">
        <v>43100</v>
      </c>
    </row>
    <row r="127" spans="1:19" s="16" customFormat="1" x14ac:dyDescent="0.3">
      <c r="A127" s="166">
        <v>104</v>
      </c>
      <c r="B127" s="8" t="s">
        <v>146</v>
      </c>
      <c r="C127" s="9">
        <v>2002</v>
      </c>
      <c r="D127" s="10">
        <v>0</v>
      </c>
      <c r="E127" s="25" t="s">
        <v>29</v>
      </c>
      <c r="F127" s="10">
        <v>7</v>
      </c>
      <c r="G127" s="10">
        <v>1</v>
      </c>
      <c r="H127" s="15">
        <v>2180.1</v>
      </c>
      <c r="I127" s="15">
        <v>2180.1</v>
      </c>
      <c r="J127" s="10">
        <v>1655.3</v>
      </c>
      <c r="K127" s="11">
        <v>76</v>
      </c>
      <c r="L127" s="12">
        <v>2589069.1</v>
      </c>
      <c r="M127" s="12">
        <v>0</v>
      </c>
      <c r="N127" s="12">
        <v>0</v>
      </c>
      <c r="O127" s="12">
        <v>0</v>
      </c>
      <c r="P127" s="12">
        <f t="shared" si="28"/>
        <v>2589069.1</v>
      </c>
      <c r="Q127" s="12">
        <f t="shared" si="27"/>
        <v>1187.5918994541535</v>
      </c>
      <c r="R127" s="12">
        <v>29036.9</v>
      </c>
      <c r="S127" s="13">
        <v>43100</v>
      </c>
    </row>
    <row r="128" spans="1:19" s="16" customFormat="1" x14ac:dyDescent="0.3">
      <c r="A128" s="166">
        <v>105</v>
      </c>
      <c r="B128" s="8" t="s">
        <v>1323</v>
      </c>
      <c r="C128" s="9">
        <v>1971</v>
      </c>
      <c r="D128" s="10">
        <v>0</v>
      </c>
      <c r="E128" s="25" t="s">
        <v>29</v>
      </c>
      <c r="F128" s="10">
        <v>3</v>
      </c>
      <c r="G128" s="10">
        <v>2</v>
      </c>
      <c r="H128" s="15">
        <v>1089</v>
      </c>
      <c r="I128" s="15">
        <v>1089</v>
      </c>
      <c r="J128" s="10">
        <v>956.5</v>
      </c>
      <c r="K128" s="11">
        <v>69</v>
      </c>
      <c r="L128" s="12">
        <v>377578.08</v>
      </c>
      <c r="M128" s="12">
        <v>0</v>
      </c>
      <c r="N128" s="12">
        <v>0</v>
      </c>
      <c r="O128" s="12">
        <f t="shared" ref="O128:O129" si="34">ROUND(N128*0.45,2)</f>
        <v>0</v>
      </c>
      <c r="P128" s="12">
        <f t="shared" ref="P128:P129" si="35">L128-(M128+N128+O128)</f>
        <v>377578.08</v>
      </c>
      <c r="Q128" s="12">
        <f t="shared" si="27"/>
        <v>346.72</v>
      </c>
      <c r="R128" s="12">
        <v>27958.74</v>
      </c>
      <c r="S128" s="13">
        <v>43100</v>
      </c>
    </row>
    <row r="129" spans="1:19" s="16" customFormat="1" x14ac:dyDescent="0.3">
      <c r="A129" s="166">
        <v>106</v>
      </c>
      <c r="B129" s="8" t="s">
        <v>1324</v>
      </c>
      <c r="C129" s="9">
        <v>1971</v>
      </c>
      <c r="D129" s="10">
        <v>0</v>
      </c>
      <c r="E129" s="25" t="s">
        <v>29</v>
      </c>
      <c r="F129" s="10">
        <v>3</v>
      </c>
      <c r="G129" s="10">
        <v>2</v>
      </c>
      <c r="H129" s="15">
        <v>1081.5</v>
      </c>
      <c r="I129" s="15">
        <v>1081.5</v>
      </c>
      <c r="J129" s="10">
        <v>1081.5</v>
      </c>
      <c r="K129" s="11">
        <v>50</v>
      </c>
      <c r="L129" s="12">
        <v>374977.68</v>
      </c>
      <c r="M129" s="12">
        <v>0</v>
      </c>
      <c r="N129" s="12">
        <v>0</v>
      </c>
      <c r="O129" s="12">
        <f t="shared" si="34"/>
        <v>0</v>
      </c>
      <c r="P129" s="12">
        <f t="shared" si="35"/>
        <v>374977.68</v>
      </c>
      <c r="Q129" s="12">
        <f t="shared" si="27"/>
        <v>346.71999999999997</v>
      </c>
      <c r="R129" s="12">
        <v>27958.74</v>
      </c>
      <c r="S129" s="13">
        <v>43100</v>
      </c>
    </row>
    <row r="130" spans="1:19" s="16" customFormat="1" x14ac:dyDescent="0.3">
      <c r="A130" s="166">
        <v>107</v>
      </c>
      <c r="B130" s="8" t="s">
        <v>147</v>
      </c>
      <c r="C130" s="9">
        <v>1975</v>
      </c>
      <c r="D130" s="10">
        <v>0</v>
      </c>
      <c r="E130" s="25" t="s">
        <v>29</v>
      </c>
      <c r="F130" s="10">
        <v>2</v>
      </c>
      <c r="G130" s="10">
        <v>2</v>
      </c>
      <c r="H130" s="15">
        <v>960.6</v>
      </c>
      <c r="I130" s="15">
        <v>960.6</v>
      </c>
      <c r="J130" s="12">
        <v>565.6</v>
      </c>
      <c r="K130" s="11">
        <v>38</v>
      </c>
      <c r="L130" s="12">
        <v>2420788.2000000002</v>
      </c>
      <c r="M130" s="12">
        <v>0</v>
      </c>
      <c r="N130" s="12">
        <v>0</v>
      </c>
      <c r="O130" s="12">
        <f>ROUND(N130*0.45,2)</f>
        <v>0</v>
      </c>
      <c r="P130" s="12">
        <f t="shared" si="28"/>
        <v>2420788.2000000002</v>
      </c>
      <c r="Q130" s="12">
        <f t="shared" si="27"/>
        <v>2520.0793254216114</v>
      </c>
      <c r="R130" s="12">
        <v>27958.74</v>
      </c>
      <c r="S130" s="13">
        <v>43100</v>
      </c>
    </row>
    <row r="131" spans="1:19" s="16" customFormat="1" x14ac:dyDescent="0.3">
      <c r="A131" s="166">
        <v>108</v>
      </c>
      <c r="B131" s="8" t="s">
        <v>148</v>
      </c>
      <c r="C131" s="9">
        <v>1967</v>
      </c>
      <c r="D131" s="10">
        <v>0</v>
      </c>
      <c r="E131" s="25" t="s">
        <v>29</v>
      </c>
      <c r="F131" s="10">
        <v>2</v>
      </c>
      <c r="G131" s="10">
        <v>2</v>
      </c>
      <c r="H131" s="12">
        <v>920.9</v>
      </c>
      <c r="I131" s="12">
        <v>920.9</v>
      </c>
      <c r="J131" s="12">
        <v>797</v>
      </c>
      <c r="K131" s="10">
        <v>76</v>
      </c>
      <c r="L131" s="12">
        <v>4623013.0199999996</v>
      </c>
      <c r="M131" s="12">
        <v>0</v>
      </c>
      <c r="N131" s="12">
        <v>0</v>
      </c>
      <c r="O131" s="12">
        <v>0</v>
      </c>
      <c r="P131" s="12">
        <f t="shared" si="28"/>
        <v>4623013.0199999996</v>
      </c>
      <c r="Q131" s="12">
        <f t="shared" si="27"/>
        <v>5020.1031816701052</v>
      </c>
      <c r="R131" s="12">
        <v>27958.74</v>
      </c>
      <c r="S131" s="13">
        <v>43100</v>
      </c>
    </row>
    <row r="132" spans="1:19" s="16" customFormat="1" x14ac:dyDescent="0.3">
      <c r="A132" s="166">
        <v>109</v>
      </c>
      <c r="B132" s="8" t="s">
        <v>149</v>
      </c>
      <c r="C132" s="9">
        <v>1976</v>
      </c>
      <c r="D132" s="10">
        <v>0</v>
      </c>
      <c r="E132" s="25" t="s">
        <v>69</v>
      </c>
      <c r="F132" s="10">
        <v>5</v>
      </c>
      <c r="G132" s="10">
        <v>6</v>
      </c>
      <c r="H132" s="15">
        <v>4752</v>
      </c>
      <c r="I132" s="15">
        <v>4752</v>
      </c>
      <c r="J132" s="180">
        <v>4752</v>
      </c>
      <c r="K132" s="11">
        <v>214</v>
      </c>
      <c r="L132" s="12">
        <v>14886081.359999999</v>
      </c>
      <c r="M132" s="12">
        <v>0</v>
      </c>
      <c r="N132" s="12">
        <v>0</v>
      </c>
      <c r="O132" s="12">
        <f t="shared" ref="O132:O140" si="36">ROUND(N132*0.45,2)</f>
        <v>0</v>
      </c>
      <c r="P132" s="12">
        <f t="shared" si="28"/>
        <v>14886081.359999999</v>
      </c>
      <c r="Q132" s="12">
        <f t="shared" si="27"/>
        <v>3132.5928787878788</v>
      </c>
      <c r="R132" s="12">
        <v>17606.61</v>
      </c>
      <c r="S132" s="13">
        <v>43100</v>
      </c>
    </row>
    <row r="133" spans="1:19" s="16" customFormat="1" x14ac:dyDescent="0.3">
      <c r="A133" s="166">
        <v>110</v>
      </c>
      <c r="B133" s="8" t="s">
        <v>150</v>
      </c>
      <c r="C133" s="9">
        <v>1977</v>
      </c>
      <c r="D133" s="10">
        <v>0</v>
      </c>
      <c r="E133" s="25" t="s">
        <v>69</v>
      </c>
      <c r="F133" s="10">
        <v>5</v>
      </c>
      <c r="G133" s="10">
        <v>5</v>
      </c>
      <c r="H133" s="15">
        <v>3922.7</v>
      </c>
      <c r="I133" s="15">
        <v>3922.7</v>
      </c>
      <c r="J133" s="12">
        <v>3388.8</v>
      </c>
      <c r="K133" s="11">
        <v>110</v>
      </c>
      <c r="L133" s="12">
        <v>10086512.51</v>
      </c>
      <c r="M133" s="12">
        <v>0</v>
      </c>
      <c r="N133" s="12">
        <v>0</v>
      </c>
      <c r="O133" s="12">
        <f t="shared" si="36"/>
        <v>0</v>
      </c>
      <c r="P133" s="12">
        <f t="shared" si="28"/>
        <v>10086512.51</v>
      </c>
      <c r="Q133" s="12">
        <f t="shared" si="27"/>
        <v>2571.3188645575751</v>
      </c>
      <c r="R133" s="12">
        <v>17606.61</v>
      </c>
      <c r="S133" s="13">
        <v>43100</v>
      </c>
    </row>
    <row r="134" spans="1:19" s="16" customFormat="1" x14ac:dyDescent="0.3">
      <c r="A134" s="166">
        <v>111</v>
      </c>
      <c r="B134" s="8" t="s">
        <v>151</v>
      </c>
      <c r="C134" s="9">
        <v>1977</v>
      </c>
      <c r="D134" s="10">
        <v>0</v>
      </c>
      <c r="E134" s="25" t="s">
        <v>69</v>
      </c>
      <c r="F134" s="10">
        <v>5</v>
      </c>
      <c r="G134" s="10">
        <v>8</v>
      </c>
      <c r="H134" s="15">
        <v>5434.3</v>
      </c>
      <c r="I134" s="15">
        <v>5434.3</v>
      </c>
      <c r="J134" s="10">
        <v>5010.6000000000004</v>
      </c>
      <c r="K134" s="11">
        <v>213</v>
      </c>
      <c r="L134" s="12">
        <v>14069798.140000001</v>
      </c>
      <c r="M134" s="12">
        <v>0</v>
      </c>
      <c r="N134" s="12">
        <v>0</v>
      </c>
      <c r="O134" s="12">
        <f t="shared" si="36"/>
        <v>0</v>
      </c>
      <c r="P134" s="12">
        <f t="shared" si="28"/>
        <v>14069798.140000001</v>
      </c>
      <c r="Q134" s="12">
        <f t="shared" si="27"/>
        <v>2589.0727674217469</v>
      </c>
      <c r="R134" s="12">
        <v>17606.61</v>
      </c>
      <c r="S134" s="13">
        <v>43100</v>
      </c>
    </row>
    <row r="135" spans="1:19" s="16" customFormat="1" x14ac:dyDescent="0.3">
      <c r="A135" s="166">
        <v>112</v>
      </c>
      <c r="B135" s="8" t="s">
        <v>152</v>
      </c>
      <c r="C135" s="9">
        <v>1977</v>
      </c>
      <c r="D135" s="10">
        <v>0</v>
      </c>
      <c r="E135" s="25" t="s">
        <v>69</v>
      </c>
      <c r="F135" s="10">
        <v>5</v>
      </c>
      <c r="G135" s="10">
        <v>6</v>
      </c>
      <c r="H135" s="15">
        <v>3846.7</v>
      </c>
      <c r="I135" s="15">
        <v>3846.7</v>
      </c>
      <c r="J135" s="10">
        <v>3847.9</v>
      </c>
      <c r="K135" s="11">
        <v>240</v>
      </c>
      <c r="L135" s="12">
        <v>15205045.220000001</v>
      </c>
      <c r="M135" s="12">
        <v>0</v>
      </c>
      <c r="N135" s="12">
        <v>0</v>
      </c>
      <c r="O135" s="12">
        <f t="shared" si="36"/>
        <v>0</v>
      </c>
      <c r="P135" s="12">
        <f t="shared" si="28"/>
        <v>15205045.220000001</v>
      </c>
      <c r="Q135" s="12">
        <f t="shared" si="27"/>
        <v>3952.7504666337386</v>
      </c>
      <c r="R135" s="12">
        <v>17606.61</v>
      </c>
      <c r="S135" s="13">
        <v>43100</v>
      </c>
    </row>
    <row r="136" spans="1:19" s="16" customFormat="1" x14ac:dyDescent="0.3">
      <c r="A136" s="166">
        <v>113</v>
      </c>
      <c r="B136" s="8" t="s">
        <v>153</v>
      </c>
      <c r="C136" s="9">
        <v>1976</v>
      </c>
      <c r="D136" s="10">
        <v>0</v>
      </c>
      <c r="E136" s="25" t="s">
        <v>29</v>
      </c>
      <c r="F136" s="10">
        <v>5</v>
      </c>
      <c r="G136" s="10">
        <v>6</v>
      </c>
      <c r="H136" s="15">
        <v>6341.3</v>
      </c>
      <c r="I136" s="15">
        <v>6225.1</v>
      </c>
      <c r="J136" s="10">
        <v>6341.3</v>
      </c>
      <c r="K136" s="11">
        <v>201</v>
      </c>
      <c r="L136" s="12">
        <v>20645305.59</v>
      </c>
      <c r="M136" s="12">
        <v>0</v>
      </c>
      <c r="N136" s="12">
        <v>0</v>
      </c>
      <c r="O136" s="12">
        <f t="shared" si="36"/>
        <v>0</v>
      </c>
      <c r="P136" s="12">
        <f t="shared" si="28"/>
        <v>20645305.59</v>
      </c>
      <c r="Q136" s="12">
        <f t="shared" si="27"/>
        <v>3316.4616777240526</v>
      </c>
      <c r="R136" s="12">
        <v>27958.74</v>
      </c>
      <c r="S136" s="13">
        <v>43100</v>
      </c>
    </row>
    <row r="137" spans="1:19" s="16" customFormat="1" x14ac:dyDescent="0.3">
      <c r="A137" s="166">
        <v>114</v>
      </c>
      <c r="B137" s="8" t="s">
        <v>154</v>
      </c>
      <c r="C137" s="9">
        <v>1977</v>
      </c>
      <c r="D137" s="10">
        <v>0</v>
      </c>
      <c r="E137" s="25" t="s">
        <v>69</v>
      </c>
      <c r="F137" s="10">
        <v>5</v>
      </c>
      <c r="G137" s="10">
        <v>6</v>
      </c>
      <c r="H137" s="15">
        <v>3888.5</v>
      </c>
      <c r="I137" s="15">
        <v>3888.5</v>
      </c>
      <c r="J137" s="10">
        <v>3870.5</v>
      </c>
      <c r="K137" s="11">
        <v>213</v>
      </c>
      <c r="L137" s="12">
        <v>9129506.8100000005</v>
      </c>
      <c r="M137" s="12">
        <v>0</v>
      </c>
      <c r="N137" s="12">
        <v>0</v>
      </c>
      <c r="O137" s="12">
        <f t="shared" si="36"/>
        <v>0</v>
      </c>
      <c r="P137" s="12">
        <f t="shared" si="28"/>
        <v>9129506.8100000005</v>
      </c>
      <c r="Q137" s="12">
        <f t="shared" si="27"/>
        <v>2347.8222476533369</v>
      </c>
      <c r="R137" s="12">
        <v>17606.61</v>
      </c>
      <c r="S137" s="13">
        <v>43100</v>
      </c>
    </row>
    <row r="138" spans="1:19" s="16" customFormat="1" x14ac:dyDescent="0.3">
      <c r="A138" s="166">
        <v>115</v>
      </c>
      <c r="B138" s="8" t="s">
        <v>155</v>
      </c>
      <c r="C138" s="9">
        <v>1976</v>
      </c>
      <c r="D138" s="10">
        <v>0</v>
      </c>
      <c r="E138" s="25" t="s">
        <v>69</v>
      </c>
      <c r="F138" s="10">
        <v>5</v>
      </c>
      <c r="G138" s="10">
        <v>8</v>
      </c>
      <c r="H138" s="15">
        <v>5184.8</v>
      </c>
      <c r="I138" s="15">
        <v>5184.8</v>
      </c>
      <c r="J138" s="10">
        <v>5054.3</v>
      </c>
      <c r="K138" s="11">
        <v>303</v>
      </c>
      <c r="L138" s="12">
        <v>16773833.949999999</v>
      </c>
      <c r="M138" s="12">
        <v>0</v>
      </c>
      <c r="N138" s="12">
        <v>0</v>
      </c>
      <c r="O138" s="12">
        <f t="shared" si="36"/>
        <v>0</v>
      </c>
      <c r="P138" s="12">
        <f t="shared" si="28"/>
        <v>16773833.949999999</v>
      </c>
      <c r="Q138" s="12">
        <f t="shared" si="27"/>
        <v>3235.1940190557011</v>
      </c>
      <c r="R138" s="12">
        <v>17606.61</v>
      </c>
      <c r="S138" s="13">
        <v>43100</v>
      </c>
    </row>
    <row r="139" spans="1:19" s="16" customFormat="1" x14ac:dyDescent="0.3">
      <c r="A139" s="166">
        <v>116</v>
      </c>
      <c r="B139" s="8" t="s">
        <v>156</v>
      </c>
      <c r="C139" s="9">
        <v>1976</v>
      </c>
      <c r="D139" s="10">
        <v>0</v>
      </c>
      <c r="E139" s="25" t="s">
        <v>69</v>
      </c>
      <c r="F139" s="10">
        <v>5</v>
      </c>
      <c r="G139" s="10">
        <v>6</v>
      </c>
      <c r="H139" s="15">
        <v>5332.2</v>
      </c>
      <c r="I139" s="15">
        <v>5332.2</v>
      </c>
      <c r="J139" s="10">
        <v>5211.7</v>
      </c>
      <c r="K139" s="11">
        <v>254</v>
      </c>
      <c r="L139" s="12">
        <v>22060772.84</v>
      </c>
      <c r="M139" s="12">
        <v>0</v>
      </c>
      <c r="N139" s="12">
        <v>0</v>
      </c>
      <c r="O139" s="12">
        <f t="shared" si="36"/>
        <v>0</v>
      </c>
      <c r="P139" s="12">
        <f t="shared" si="28"/>
        <v>22060772.84</v>
      </c>
      <c r="Q139" s="12">
        <f t="shared" si="27"/>
        <v>4137.2740782416267</v>
      </c>
      <c r="R139" s="12">
        <v>17606.61</v>
      </c>
      <c r="S139" s="13">
        <v>43100</v>
      </c>
    </row>
    <row r="140" spans="1:19" s="16" customFormat="1" x14ac:dyDescent="0.3">
      <c r="A140" s="166">
        <v>117</v>
      </c>
      <c r="B140" s="8" t="s">
        <v>157</v>
      </c>
      <c r="C140" s="9">
        <v>1978</v>
      </c>
      <c r="D140" s="10">
        <v>0</v>
      </c>
      <c r="E140" s="25" t="s">
        <v>69</v>
      </c>
      <c r="F140" s="10">
        <v>5</v>
      </c>
      <c r="G140" s="10">
        <v>8</v>
      </c>
      <c r="H140" s="15">
        <v>6184.8</v>
      </c>
      <c r="I140" s="15">
        <v>6184.8</v>
      </c>
      <c r="J140" s="10">
        <v>6184.8</v>
      </c>
      <c r="K140" s="11">
        <v>390</v>
      </c>
      <c r="L140" s="12">
        <v>17780695.91</v>
      </c>
      <c r="M140" s="12">
        <v>0</v>
      </c>
      <c r="N140" s="12">
        <v>0</v>
      </c>
      <c r="O140" s="12">
        <f t="shared" si="36"/>
        <v>0</v>
      </c>
      <c r="P140" s="12">
        <f t="shared" si="28"/>
        <v>17780695.91</v>
      </c>
      <c r="Q140" s="12">
        <f t="shared" si="27"/>
        <v>2874.9023266718405</v>
      </c>
      <c r="R140" s="12">
        <v>17606.61</v>
      </c>
      <c r="S140" s="13">
        <v>43100</v>
      </c>
    </row>
    <row r="141" spans="1:19" s="181" customFormat="1" ht="13.2" x14ac:dyDescent="0.3">
      <c r="A141" s="51"/>
      <c r="B141" s="186" t="s">
        <v>158</v>
      </c>
      <c r="C141" s="187"/>
      <c r="D141" s="51"/>
      <c r="E141" s="19"/>
      <c r="F141" s="19"/>
      <c r="G141" s="19"/>
      <c r="H141" s="17">
        <f>ROUND(SUM(H97:H140),2)</f>
        <v>164908.35999999999</v>
      </c>
      <c r="I141" s="17">
        <f t="shared" ref="I141:P141" si="37">ROUND(SUM(I97:I140),2)</f>
        <v>158408.56</v>
      </c>
      <c r="J141" s="17">
        <f t="shared" si="37"/>
        <v>146370.41</v>
      </c>
      <c r="K141" s="127">
        <f t="shared" si="37"/>
        <v>8752</v>
      </c>
      <c r="L141" s="17">
        <f t="shared" si="37"/>
        <v>376108330.73000002</v>
      </c>
      <c r="M141" s="17">
        <f t="shared" si="37"/>
        <v>0</v>
      </c>
      <c r="N141" s="17">
        <f t="shared" si="37"/>
        <v>5019572.93</v>
      </c>
      <c r="O141" s="17">
        <f t="shared" si="37"/>
        <v>2258807.8199999998</v>
      </c>
      <c r="P141" s="17">
        <f t="shared" si="37"/>
        <v>368829949.98000002</v>
      </c>
      <c r="Q141" s="17">
        <f t="shared" si="27"/>
        <v>2374.2929721095884</v>
      </c>
      <c r="R141" s="17"/>
      <c r="S141" s="19"/>
    </row>
    <row r="142" spans="1:19" ht="15.6" x14ac:dyDescent="0.3">
      <c r="A142" s="19"/>
      <c r="B142" s="188" t="s">
        <v>159</v>
      </c>
      <c r="C142" s="189"/>
      <c r="D142" s="19"/>
      <c r="E142" s="19"/>
      <c r="F142" s="19"/>
      <c r="G142" s="19"/>
      <c r="H142" s="50"/>
      <c r="I142" s="50"/>
      <c r="J142" s="50"/>
      <c r="K142" s="50"/>
      <c r="L142" s="17"/>
      <c r="M142" s="17"/>
      <c r="N142" s="17"/>
      <c r="O142" s="17"/>
      <c r="P142" s="17"/>
      <c r="Q142" s="17"/>
      <c r="R142" s="17"/>
      <c r="S142" s="30"/>
    </row>
    <row r="143" spans="1:19" s="16" customFormat="1" x14ac:dyDescent="0.3">
      <c r="A143" s="7">
        <v>118</v>
      </c>
      <c r="B143" s="8" t="s">
        <v>160</v>
      </c>
      <c r="C143" s="9">
        <v>1976</v>
      </c>
      <c r="D143" s="10">
        <v>0</v>
      </c>
      <c r="E143" s="25" t="s">
        <v>29</v>
      </c>
      <c r="F143" s="56">
        <v>2</v>
      </c>
      <c r="G143" s="56">
        <v>3</v>
      </c>
      <c r="H143" s="12">
        <v>851</v>
      </c>
      <c r="I143" s="12">
        <v>851</v>
      </c>
      <c r="J143" s="12">
        <v>248.4</v>
      </c>
      <c r="K143" s="56">
        <v>59</v>
      </c>
      <c r="L143" s="182">
        <v>1707352.8</v>
      </c>
      <c r="M143" s="12">
        <v>0</v>
      </c>
      <c r="N143" s="12">
        <v>0</v>
      </c>
      <c r="O143" s="12">
        <v>0</v>
      </c>
      <c r="P143" s="12">
        <f>L143-(M143+N143+O143)</f>
        <v>1707352.8</v>
      </c>
      <c r="Q143" s="12">
        <f t="shared" ref="Q143:Q164" si="38">L143/I143</f>
        <v>2006.2900117508814</v>
      </c>
      <c r="R143" s="12">
        <v>27958.74</v>
      </c>
      <c r="S143" s="13">
        <v>43100</v>
      </c>
    </row>
    <row r="144" spans="1:19" s="16" customFormat="1" x14ac:dyDescent="0.3">
      <c r="A144" s="7">
        <v>119</v>
      </c>
      <c r="B144" s="8" t="s">
        <v>161</v>
      </c>
      <c r="C144" s="9">
        <v>1978</v>
      </c>
      <c r="D144" s="10">
        <v>0</v>
      </c>
      <c r="E144" s="25" t="s">
        <v>29</v>
      </c>
      <c r="F144" s="10">
        <v>2</v>
      </c>
      <c r="G144" s="10">
        <v>3</v>
      </c>
      <c r="H144" s="15">
        <v>837.1</v>
      </c>
      <c r="I144" s="15">
        <v>775.1</v>
      </c>
      <c r="J144" s="10">
        <v>775.1</v>
      </c>
      <c r="K144" s="11">
        <v>65</v>
      </c>
      <c r="L144" s="1">
        <v>342501.19</v>
      </c>
      <c r="M144" s="12">
        <v>0</v>
      </c>
      <c r="N144" s="12">
        <v>0</v>
      </c>
      <c r="O144" s="12">
        <v>0</v>
      </c>
      <c r="P144" s="12">
        <f>L144-(M144+N144+O144)</f>
        <v>342501.19</v>
      </c>
      <c r="Q144" s="12">
        <f t="shared" si="38"/>
        <v>441.88000258031218</v>
      </c>
      <c r="R144" s="12">
        <v>27958.74</v>
      </c>
      <c r="S144" s="13">
        <v>43100</v>
      </c>
    </row>
    <row r="145" spans="1:19" s="16" customFormat="1" x14ac:dyDescent="0.3">
      <c r="A145" s="7">
        <v>120</v>
      </c>
      <c r="B145" s="8" t="s">
        <v>162</v>
      </c>
      <c r="C145" s="9">
        <v>1978</v>
      </c>
      <c r="D145" s="10">
        <v>0</v>
      </c>
      <c r="E145" s="25" t="s">
        <v>29</v>
      </c>
      <c r="F145" s="10">
        <v>2</v>
      </c>
      <c r="G145" s="10">
        <v>3</v>
      </c>
      <c r="H145" s="15">
        <v>849</v>
      </c>
      <c r="I145" s="15">
        <v>774.2</v>
      </c>
      <c r="J145" s="10">
        <v>774.2</v>
      </c>
      <c r="K145" s="11">
        <v>49</v>
      </c>
      <c r="L145" s="1">
        <v>342103.51</v>
      </c>
      <c r="M145" s="12">
        <v>0</v>
      </c>
      <c r="N145" s="12">
        <f t="shared" ref="N145" si="39">ROUND(L145*10%,2)</f>
        <v>34210.35</v>
      </c>
      <c r="O145" s="12">
        <f t="shared" ref="O145:O162" si="40">ROUND(L145*0.045,2)</f>
        <v>15394.66</v>
      </c>
      <c r="P145" s="12">
        <f t="shared" ref="P145:P163" si="41">L145-(M145+N145+O145)</f>
        <v>292498.5</v>
      </c>
      <c r="Q145" s="12">
        <f t="shared" si="38"/>
        <v>441.88001808318262</v>
      </c>
      <c r="R145" s="12">
        <v>27958.74</v>
      </c>
      <c r="S145" s="13">
        <v>43100</v>
      </c>
    </row>
    <row r="146" spans="1:19" s="16" customFormat="1" x14ac:dyDescent="0.3">
      <c r="A146" s="7">
        <v>121</v>
      </c>
      <c r="B146" s="8" t="s">
        <v>163</v>
      </c>
      <c r="C146" s="9">
        <v>1978</v>
      </c>
      <c r="D146" s="10">
        <v>0</v>
      </c>
      <c r="E146" s="25" t="s">
        <v>29</v>
      </c>
      <c r="F146" s="10">
        <v>2</v>
      </c>
      <c r="G146" s="10">
        <v>3</v>
      </c>
      <c r="H146" s="15">
        <v>849</v>
      </c>
      <c r="I146" s="15">
        <v>782.9</v>
      </c>
      <c r="J146" s="10">
        <v>782.9</v>
      </c>
      <c r="K146" s="11">
        <v>57</v>
      </c>
      <c r="L146" s="12">
        <v>1731907.89</v>
      </c>
      <c r="M146" s="12">
        <v>0</v>
      </c>
      <c r="N146" s="12">
        <v>0</v>
      </c>
      <c r="O146" s="12">
        <v>0</v>
      </c>
      <c r="P146" s="12">
        <f t="shared" si="41"/>
        <v>1731907.89</v>
      </c>
      <c r="Q146" s="12">
        <f t="shared" si="38"/>
        <v>2212.1699961680929</v>
      </c>
      <c r="R146" s="12">
        <v>27958.74</v>
      </c>
      <c r="S146" s="13">
        <v>43100</v>
      </c>
    </row>
    <row r="147" spans="1:19" s="16" customFormat="1" x14ac:dyDescent="0.3">
      <c r="A147" s="7">
        <v>122</v>
      </c>
      <c r="B147" s="8" t="s">
        <v>164</v>
      </c>
      <c r="C147" s="9">
        <v>1977</v>
      </c>
      <c r="D147" s="10">
        <v>0</v>
      </c>
      <c r="E147" s="25" t="s">
        <v>29</v>
      </c>
      <c r="F147" s="10">
        <v>2</v>
      </c>
      <c r="G147" s="10">
        <v>3</v>
      </c>
      <c r="H147" s="15">
        <v>849.1</v>
      </c>
      <c r="I147" s="15">
        <v>849.1</v>
      </c>
      <c r="J147" s="10">
        <v>780.1</v>
      </c>
      <c r="K147" s="11">
        <v>46</v>
      </c>
      <c r="L147" s="12">
        <v>1725713.82</v>
      </c>
      <c r="M147" s="12">
        <v>0</v>
      </c>
      <c r="N147" s="12">
        <v>0</v>
      </c>
      <c r="O147" s="12">
        <f t="shared" si="40"/>
        <v>77657.119999999995</v>
      </c>
      <c r="P147" s="12">
        <f t="shared" si="41"/>
        <v>1648056.7000000002</v>
      </c>
      <c r="Q147" s="12">
        <f t="shared" si="38"/>
        <v>2032.4035095983984</v>
      </c>
      <c r="R147" s="12">
        <v>27958.74</v>
      </c>
      <c r="S147" s="13">
        <v>43100</v>
      </c>
    </row>
    <row r="148" spans="1:19" s="16" customFormat="1" x14ac:dyDescent="0.3">
      <c r="A148" s="7">
        <v>123</v>
      </c>
      <c r="B148" s="8" t="s">
        <v>165</v>
      </c>
      <c r="C148" s="9">
        <v>1982</v>
      </c>
      <c r="D148" s="10">
        <v>0</v>
      </c>
      <c r="E148" s="25" t="s">
        <v>29</v>
      </c>
      <c r="F148" s="10">
        <v>5</v>
      </c>
      <c r="G148" s="10">
        <v>2</v>
      </c>
      <c r="H148" s="15">
        <v>1501.3</v>
      </c>
      <c r="I148" s="15">
        <v>1361.4</v>
      </c>
      <c r="J148" s="10">
        <v>1361.4</v>
      </c>
      <c r="K148" s="11">
        <v>80</v>
      </c>
      <c r="L148" s="12">
        <v>2819569.52</v>
      </c>
      <c r="M148" s="12">
        <v>0</v>
      </c>
      <c r="N148" s="12">
        <v>0</v>
      </c>
      <c r="O148" s="12">
        <f t="shared" si="40"/>
        <v>126880.63</v>
      </c>
      <c r="P148" s="12">
        <f t="shared" si="41"/>
        <v>2692688.89</v>
      </c>
      <c r="Q148" s="12">
        <f t="shared" si="38"/>
        <v>2071.0808873218743</v>
      </c>
      <c r="R148" s="12">
        <v>27958.74</v>
      </c>
      <c r="S148" s="13">
        <v>43100</v>
      </c>
    </row>
    <row r="149" spans="1:19" s="16" customFormat="1" x14ac:dyDescent="0.3">
      <c r="A149" s="7">
        <v>124</v>
      </c>
      <c r="B149" s="8" t="s">
        <v>166</v>
      </c>
      <c r="C149" s="9">
        <v>1978</v>
      </c>
      <c r="D149" s="10">
        <v>0</v>
      </c>
      <c r="E149" s="25" t="s">
        <v>29</v>
      </c>
      <c r="F149" s="10">
        <v>2</v>
      </c>
      <c r="G149" s="10">
        <v>3</v>
      </c>
      <c r="H149" s="15">
        <v>927.1</v>
      </c>
      <c r="I149" s="15">
        <v>859.1</v>
      </c>
      <c r="J149" s="10">
        <v>859.1</v>
      </c>
      <c r="K149" s="11">
        <v>49</v>
      </c>
      <c r="L149" s="12">
        <v>1496033.4</v>
      </c>
      <c r="M149" s="12">
        <v>0</v>
      </c>
      <c r="N149" s="12">
        <v>0</v>
      </c>
      <c r="O149" s="12">
        <f t="shared" si="40"/>
        <v>67321.5</v>
      </c>
      <c r="P149" s="12">
        <f t="shared" si="41"/>
        <v>1428711.9</v>
      </c>
      <c r="Q149" s="12">
        <f t="shared" si="38"/>
        <v>1741.3961122104527</v>
      </c>
      <c r="R149" s="12">
        <v>27958.74</v>
      </c>
      <c r="S149" s="13">
        <v>43100</v>
      </c>
    </row>
    <row r="150" spans="1:19" s="16" customFormat="1" x14ac:dyDescent="0.3">
      <c r="A150" s="7">
        <v>125</v>
      </c>
      <c r="B150" s="8" t="s">
        <v>167</v>
      </c>
      <c r="C150" s="9">
        <v>1978</v>
      </c>
      <c r="D150" s="10">
        <v>0</v>
      </c>
      <c r="E150" s="25" t="s">
        <v>29</v>
      </c>
      <c r="F150" s="10">
        <v>2</v>
      </c>
      <c r="G150" s="10">
        <v>3</v>
      </c>
      <c r="H150" s="15">
        <v>837.9</v>
      </c>
      <c r="I150" s="15">
        <v>771.3</v>
      </c>
      <c r="J150" s="10">
        <v>771.3</v>
      </c>
      <c r="K150" s="11">
        <v>61</v>
      </c>
      <c r="L150" s="12">
        <v>3201339.19</v>
      </c>
      <c r="M150" s="12">
        <v>0</v>
      </c>
      <c r="N150" s="12">
        <v>0</v>
      </c>
      <c r="O150" s="12">
        <f t="shared" si="40"/>
        <v>144060.26</v>
      </c>
      <c r="P150" s="12">
        <f t="shared" si="41"/>
        <v>3057278.9299999997</v>
      </c>
      <c r="Q150" s="12">
        <f t="shared" si="38"/>
        <v>4150.5758978348249</v>
      </c>
      <c r="R150" s="12">
        <v>27958.74</v>
      </c>
      <c r="S150" s="13">
        <v>43100</v>
      </c>
    </row>
    <row r="151" spans="1:19" s="16" customFormat="1" x14ac:dyDescent="0.3">
      <c r="A151" s="7">
        <v>126</v>
      </c>
      <c r="B151" s="8" t="s">
        <v>168</v>
      </c>
      <c r="C151" s="9">
        <v>1995</v>
      </c>
      <c r="D151" s="10">
        <v>0</v>
      </c>
      <c r="E151" s="25" t="s">
        <v>29</v>
      </c>
      <c r="F151" s="10">
        <v>3</v>
      </c>
      <c r="G151" s="10">
        <v>3</v>
      </c>
      <c r="H151" s="15">
        <v>1849</v>
      </c>
      <c r="I151" s="15">
        <v>1595</v>
      </c>
      <c r="J151" s="10">
        <v>1595</v>
      </c>
      <c r="K151" s="11">
        <v>96</v>
      </c>
      <c r="L151" s="12">
        <v>5353910.1500000004</v>
      </c>
      <c r="M151" s="12">
        <v>0</v>
      </c>
      <c r="N151" s="12">
        <v>0</v>
      </c>
      <c r="O151" s="12">
        <f t="shared" si="40"/>
        <v>240925.96</v>
      </c>
      <c r="P151" s="12">
        <f t="shared" si="41"/>
        <v>5112984.1900000004</v>
      </c>
      <c r="Q151" s="12">
        <f t="shared" si="38"/>
        <v>3356.6834796238245</v>
      </c>
      <c r="R151" s="12">
        <v>27958.74</v>
      </c>
      <c r="S151" s="13">
        <v>43100</v>
      </c>
    </row>
    <row r="152" spans="1:19" s="16" customFormat="1" x14ac:dyDescent="0.3">
      <c r="A152" s="7">
        <v>127</v>
      </c>
      <c r="B152" s="8" t="s">
        <v>169</v>
      </c>
      <c r="C152" s="9">
        <v>1990</v>
      </c>
      <c r="D152" s="10">
        <v>0</v>
      </c>
      <c r="E152" s="25" t="s">
        <v>69</v>
      </c>
      <c r="F152" s="10">
        <v>2</v>
      </c>
      <c r="G152" s="10">
        <v>2</v>
      </c>
      <c r="H152" s="15">
        <v>855.6</v>
      </c>
      <c r="I152" s="15">
        <v>752.3</v>
      </c>
      <c r="J152" s="10">
        <v>752.3</v>
      </c>
      <c r="K152" s="11">
        <v>35</v>
      </c>
      <c r="L152" s="12">
        <v>2330625.4</v>
      </c>
      <c r="M152" s="12">
        <v>0</v>
      </c>
      <c r="N152" s="12">
        <f>ROUND(L152*10%,2)</f>
        <v>233062.54</v>
      </c>
      <c r="O152" s="12">
        <f t="shared" si="40"/>
        <v>104878.14</v>
      </c>
      <c r="P152" s="12">
        <f t="shared" si="41"/>
        <v>1992684.72</v>
      </c>
      <c r="Q152" s="12">
        <f t="shared" si="38"/>
        <v>3098</v>
      </c>
      <c r="R152" s="12">
        <v>17606.61</v>
      </c>
      <c r="S152" s="13">
        <v>43100</v>
      </c>
    </row>
    <row r="153" spans="1:19" s="16" customFormat="1" x14ac:dyDescent="0.3">
      <c r="A153" s="7">
        <v>128</v>
      </c>
      <c r="B153" s="8" t="s">
        <v>170</v>
      </c>
      <c r="C153" s="9">
        <v>1989</v>
      </c>
      <c r="D153" s="10">
        <v>0</v>
      </c>
      <c r="E153" s="25" t="s">
        <v>69</v>
      </c>
      <c r="F153" s="10">
        <v>2</v>
      </c>
      <c r="G153" s="10">
        <v>2</v>
      </c>
      <c r="H153" s="15">
        <v>849.7</v>
      </c>
      <c r="I153" s="15">
        <v>731.2</v>
      </c>
      <c r="J153" s="10">
        <v>731.2</v>
      </c>
      <c r="K153" s="11">
        <v>42</v>
      </c>
      <c r="L153" s="12">
        <v>475141.06</v>
      </c>
      <c r="M153" s="12">
        <v>0</v>
      </c>
      <c r="N153" s="12">
        <v>0</v>
      </c>
      <c r="O153" s="12">
        <v>0</v>
      </c>
      <c r="P153" s="12">
        <f t="shared" si="41"/>
        <v>475141.06</v>
      </c>
      <c r="Q153" s="12">
        <f t="shared" si="38"/>
        <v>649.80998358862144</v>
      </c>
      <c r="R153" s="12">
        <v>17606.61</v>
      </c>
      <c r="S153" s="13">
        <v>43100</v>
      </c>
    </row>
    <row r="154" spans="1:19" s="16" customFormat="1" x14ac:dyDescent="0.3">
      <c r="A154" s="7">
        <v>129</v>
      </c>
      <c r="B154" s="8" t="s">
        <v>171</v>
      </c>
      <c r="C154" s="9">
        <v>1987</v>
      </c>
      <c r="D154" s="10">
        <v>0</v>
      </c>
      <c r="E154" s="25" t="s">
        <v>69</v>
      </c>
      <c r="F154" s="10">
        <v>2</v>
      </c>
      <c r="G154" s="10">
        <v>2</v>
      </c>
      <c r="H154" s="15">
        <v>826.6</v>
      </c>
      <c r="I154" s="15">
        <v>729.4</v>
      </c>
      <c r="J154" s="10">
        <v>729.4</v>
      </c>
      <c r="K154" s="11">
        <v>54</v>
      </c>
      <c r="L154" s="12">
        <v>2833657.34</v>
      </c>
      <c r="M154" s="12">
        <v>0</v>
      </c>
      <c r="N154" s="12">
        <v>0</v>
      </c>
      <c r="O154" s="12">
        <f t="shared" si="40"/>
        <v>127514.58</v>
      </c>
      <c r="P154" s="12">
        <f t="shared" si="41"/>
        <v>2706142.76</v>
      </c>
      <c r="Q154" s="12">
        <f t="shared" si="38"/>
        <v>3884.9154647655605</v>
      </c>
      <c r="R154" s="12">
        <v>17606.61</v>
      </c>
      <c r="S154" s="13">
        <v>43100</v>
      </c>
    </row>
    <row r="155" spans="1:19" s="16" customFormat="1" x14ac:dyDescent="0.3">
      <c r="A155" s="7">
        <v>130</v>
      </c>
      <c r="B155" s="8" t="s">
        <v>172</v>
      </c>
      <c r="C155" s="9">
        <v>1989</v>
      </c>
      <c r="D155" s="10">
        <v>0</v>
      </c>
      <c r="E155" s="25" t="s">
        <v>69</v>
      </c>
      <c r="F155" s="10">
        <v>2</v>
      </c>
      <c r="G155" s="10">
        <v>2</v>
      </c>
      <c r="H155" s="15">
        <v>829.5</v>
      </c>
      <c r="I155" s="15">
        <v>732.8</v>
      </c>
      <c r="J155" s="12">
        <v>732.8</v>
      </c>
      <c r="K155" s="11">
        <v>43</v>
      </c>
      <c r="L155" s="12">
        <v>2534161.63</v>
      </c>
      <c r="M155" s="12">
        <v>0</v>
      </c>
      <c r="N155" s="12">
        <v>0</v>
      </c>
      <c r="O155" s="12">
        <f t="shared" si="40"/>
        <v>114037.27</v>
      </c>
      <c r="P155" s="12">
        <f t="shared" si="41"/>
        <v>2420124.36</v>
      </c>
      <c r="Q155" s="12">
        <f t="shared" si="38"/>
        <v>3458.1899972707424</v>
      </c>
      <c r="R155" s="12">
        <v>17606.61</v>
      </c>
      <c r="S155" s="13">
        <v>43100</v>
      </c>
    </row>
    <row r="156" spans="1:19" s="16" customFormat="1" x14ac:dyDescent="0.3">
      <c r="A156" s="7">
        <v>131</v>
      </c>
      <c r="B156" s="8" t="s">
        <v>173</v>
      </c>
      <c r="C156" s="9">
        <v>1988</v>
      </c>
      <c r="D156" s="10">
        <v>0</v>
      </c>
      <c r="E156" s="25" t="s">
        <v>69</v>
      </c>
      <c r="F156" s="10">
        <v>2</v>
      </c>
      <c r="G156" s="10">
        <v>2</v>
      </c>
      <c r="H156" s="15">
        <v>603.79999999999995</v>
      </c>
      <c r="I156" s="15">
        <v>540.9</v>
      </c>
      <c r="J156" s="12">
        <v>540.9</v>
      </c>
      <c r="K156" s="11">
        <v>45</v>
      </c>
      <c r="L156" s="12">
        <v>2074360.34</v>
      </c>
      <c r="M156" s="12">
        <v>0</v>
      </c>
      <c r="N156" s="12">
        <v>0</v>
      </c>
      <c r="O156" s="12">
        <v>0</v>
      </c>
      <c r="P156" s="12">
        <f t="shared" si="41"/>
        <v>2074360.34</v>
      </c>
      <c r="Q156" s="12">
        <f t="shared" si="38"/>
        <v>3835.0163431318178</v>
      </c>
      <c r="R156" s="12">
        <v>17606.61</v>
      </c>
      <c r="S156" s="13">
        <v>43100</v>
      </c>
    </row>
    <row r="157" spans="1:19" s="16" customFormat="1" x14ac:dyDescent="0.3">
      <c r="A157" s="7">
        <v>132</v>
      </c>
      <c r="B157" s="8" t="s">
        <v>174</v>
      </c>
      <c r="C157" s="9">
        <v>1986</v>
      </c>
      <c r="D157" s="10">
        <v>0</v>
      </c>
      <c r="E157" s="25" t="s">
        <v>54</v>
      </c>
      <c r="F157" s="10">
        <v>2</v>
      </c>
      <c r="G157" s="10">
        <v>2</v>
      </c>
      <c r="H157" s="15">
        <v>1018</v>
      </c>
      <c r="I157" s="15">
        <v>881.8</v>
      </c>
      <c r="J157" s="12">
        <v>881.8</v>
      </c>
      <c r="K157" s="11">
        <v>55</v>
      </c>
      <c r="L157" s="12">
        <v>3527738.15</v>
      </c>
      <c r="M157" s="12">
        <v>0</v>
      </c>
      <c r="N157" s="12">
        <v>0</v>
      </c>
      <c r="O157" s="12">
        <f t="shared" si="40"/>
        <v>158748.22</v>
      </c>
      <c r="P157" s="12">
        <f t="shared" si="41"/>
        <v>3368989.9299999997</v>
      </c>
      <c r="Q157" s="12">
        <f t="shared" si="38"/>
        <v>4000.6102857790884</v>
      </c>
      <c r="R157" s="12">
        <v>10685.67</v>
      </c>
      <c r="S157" s="13">
        <v>43100</v>
      </c>
    </row>
    <row r="158" spans="1:19" s="16" customFormat="1" x14ac:dyDescent="0.3">
      <c r="A158" s="7">
        <v>133</v>
      </c>
      <c r="B158" s="8" t="s">
        <v>175</v>
      </c>
      <c r="C158" s="9">
        <v>1987</v>
      </c>
      <c r="D158" s="10">
        <v>0</v>
      </c>
      <c r="E158" s="25" t="s">
        <v>54</v>
      </c>
      <c r="F158" s="10">
        <v>2</v>
      </c>
      <c r="G158" s="10">
        <v>2</v>
      </c>
      <c r="H158" s="15">
        <v>1016</v>
      </c>
      <c r="I158" s="15">
        <v>901.2</v>
      </c>
      <c r="J158" s="12">
        <v>901.2</v>
      </c>
      <c r="K158" s="11">
        <v>60</v>
      </c>
      <c r="L158" s="12">
        <v>3114043.91</v>
      </c>
      <c r="M158" s="12">
        <v>0</v>
      </c>
      <c r="N158" s="12">
        <v>0</v>
      </c>
      <c r="O158" s="12">
        <f t="shared" si="40"/>
        <v>140131.98000000001</v>
      </c>
      <c r="P158" s="12">
        <f t="shared" si="41"/>
        <v>2973911.93</v>
      </c>
      <c r="Q158" s="12">
        <f t="shared" si="38"/>
        <v>3455.4415335108743</v>
      </c>
      <c r="R158" s="12">
        <v>10685.67</v>
      </c>
      <c r="S158" s="13">
        <v>43100</v>
      </c>
    </row>
    <row r="159" spans="1:19" s="16" customFormat="1" x14ac:dyDescent="0.3">
      <c r="A159" s="7">
        <v>134</v>
      </c>
      <c r="B159" s="8" t="s">
        <v>176</v>
      </c>
      <c r="C159" s="9">
        <v>1977</v>
      </c>
      <c r="D159" s="10">
        <v>0</v>
      </c>
      <c r="E159" s="25" t="s">
        <v>54</v>
      </c>
      <c r="F159" s="10">
        <v>2</v>
      </c>
      <c r="G159" s="10">
        <v>2</v>
      </c>
      <c r="H159" s="15">
        <v>547.9</v>
      </c>
      <c r="I159" s="15">
        <v>503</v>
      </c>
      <c r="J159" s="12">
        <v>398</v>
      </c>
      <c r="K159" s="11">
        <v>25</v>
      </c>
      <c r="L159" s="12">
        <v>1099276.32</v>
      </c>
      <c r="M159" s="12">
        <v>0</v>
      </c>
      <c r="N159" s="12">
        <v>0</v>
      </c>
      <c r="O159" s="12">
        <v>0</v>
      </c>
      <c r="P159" s="12">
        <f t="shared" si="41"/>
        <v>1099276.32</v>
      </c>
      <c r="Q159" s="12">
        <f t="shared" si="38"/>
        <v>2185.44</v>
      </c>
      <c r="R159" s="12">
        <v>10685.67</v>
      </c>
      <c r="S159" s="13">
        <v>43100</v>
      </c>
    </row>
    <row r="160" spans="1:19" s="16" customFormat="1" x14ac:dyDescent="0.3">
      <c r="A160" s="7">
        <v>135</v>
      </c>
      <c r="B160" s="8" t="s">
        <v>177</v>
      </c>
      <c r="C160" s="9">
        <v>1991</v>
      </c>
      <c r="D160" s="10">
        <v>0</v>
      </c>
      <c r="E160" s="25" t="s">
        <v>29</v>
      </c>
      <c r="F160" s="10">
        <v>3</v>
      </c>
      <c r="G160" s="10">
        <v>1</v>
      </c>
      <c r="H160" s="15">
        <v>725.4</v>
      </c>
      <c r="I160" s="15">
        <v>488.5</v>
      </c>
      <c r="J160" s="12">
        <v>488.5</v>
      </c>
      <c r="K160" s="11">
        <v>36</v>
      </c>
      <c r="L160" s="12">
        <v>864786.67</v>
      </c>
      <c r="M160" s="12">
        <v>0</v>
      </c>
      <c r="N160" s="12">
        <v>0</v>
      </c>
      <c r="O160" s="12">
        <v>0</v>
      </c>
      <c r="P160" s="12">
        <f t="shared" si="41"/>
        <v>864786.67</v>
      </c>
      <c r="Q160" s="12">
        <f t="shared" si="38"/>
        <v>1770.2900102354147</v>
      </c>
      <c r="R160" s="12">
        <v>27958.74</v>
      </c>
      <c r="S160" s="13">
        <v>43100</v>
      </c>
    </row>
    <row r="161" spans="1:19" s="16" customFormat="1" x14ac:dyDescent="0.3">
      <c r="A161" s="7">
        <v>136</v>
      </c>
      <c r="B161" s="8" t="s">
        <v>178</v>
      </c>
      <c r="C161" s="9">
        <v>1991</v>
      </c>
      <c r="D161" s="10">
        <v>0</v>
      </c>
      <c r="E161" s="25" t="s">
        <v>69</v>
      </c>
      <c r="F161" s="10">
        <v>5</v>
      </c>
      <c r="G161" s="10">
        <v>4</v>
      </c>
      <c r="H161" s="15">
        <v>2882</v>
      </c>
      <c r="I161" s="15">
        <v>2576.1999999999998</v>
      </c>
      <c r="J161" s="12">
        <v>2576.1999999999998</v>
      </c>
      <c r="K161" s="11">
        <v>227</v>
      </c>
      <c r="L161" s="12">
        <v>3698444.24</v>
      </c>
      <c r="M161" s="12">
        <v>0</v>
      </c>
      <c r="N161" s="12">
        <v>0</v>
      </c>
      <c r="O161" s="12">
        <f t="shared" si="40"/>
        <v>166429.99</v>
      </c>
      <c r="P161" s="12">
        <f t="shared" si="41"/>
        <v>3532014.25</v>
      </c>
      <c r="Q161" s="12">
        <f t="shared" si="38"/>
        <v>1435.6199984473258</v>
      </c>
      <c r="R161" s="12">
        <v>17606.61</v>
      </c>
      <c r="S161" s="13">
        <v>43100</v>
      </c>
    </row>
    <row r="162" spans="1:19" s="16" customFormat="1" x14ac:dyDescent="0.3">
      <c r="A162" s="7">
        <v>137</v>
      </c>
      <c r="B162" s="8" t="s">
        <v>179</v>
      </c>
      <c r="C162" s="9">
        <v>1991</v>
      </c>
      <c r="D162" s="10">
        <v>0</v>
      </c>
      <c r="E162" s="25" t="s">
        <v>69</v>
      </c>
      <c r="F162" s="10">
        <v>5</v>
      </c>
      <c r="G162" s="10">
        <v>4</v>
      </c>
      <c r="H162" s="15">
        <v>2869</v>
      </c>
      <c r="I162" s="15">
        <v>2420.5</v>
      </c>
      <c r="J162" s="10">
        <v>2420.5</v>
      </c>
      <c r="K162" s="11">
        <v>231</v>
      </c>
      <c r="L162" s="12">
        <v>7302068.8399999999</v>
      </c>
      <c r="M162" s="12">
        <v>0</v>
      </c>
      <c r="N162" s="12">
        <v>0</v>
      </c>
      <c r="O162" s="12">
        <f t="shared" si="40"/>
        <v>328593.09999999998</v>
      </c>
      <c r="P162" s="12">
        <f t="shared" si="41"/>
        <v>6973475.7400000002</v>
      </c>
      <c r="Q162" s="12">
        <f t="shared" si="38"/>
        <v>3016.7605205536047</v>
      </c>
      <c r="R162" s="12">
        <v>17606.61</v>
      </c>
      <c r="S162" s="13">
        <v>43100</v>
      </c>
    </row>
    <row r="163" spans="1:19" s="16" customFormat="1" x14ac:dyDescent="0.3">
      <c r="A163" s="7">
        <v>138</v>
      </c>
      <c r="B163" s="8" t="s">
        <v>180</v>
      </c>
      <c r="C163" s="9">
        <v>1972</v>
      </c>
      <c r="D163" s="10">
        <v>0</v>
      </c>
      <c r="E163" s="25" t="s">
        <v>29</v>
      </c>
      <c r="F163" s="10">
        <v>1</v>
      </c>
      <c r="G163" s="10">
        <v>1</v>
      </c>
      <c r="H163" s="15">
        <v>177.3</v>
      </c>
      <c r="I163" s="15">
        <v>177.3</v>
      </c>
      <c r="J163" s="12">
        <v>177.3</v>
      </c>
      <c r="K163" s="11">
        <v>8</v>
      </c>
      <c r="L163" s="12">
        <v>1245518.02</v>
      </c>
      <c r="M163" s="12">
        <v>0</v>
      </c>
      <c r="N163" s="12">
        <f>ROUND(L163*10%,2)</f>
        <v>124551.8</v>
      </c>
      <c r="O163" s="12">
        <f>ROUND(N163*0.45,2)</f>
        <v>56048.31</v>
      </c>
      <c r="P163" s="12">
        <f t="shared" si="41"/>
        <v>1064917.9100000001</v>
      </c>
      <c r="Q163" s="12">
        <f t="shared" si="38"/>
        <v>7024.9183305132537</v>
      </c>
      <c r="R163" s="12">
        <v>27958.74</v>
      </c>
      <c r="S163" s="13">
        <v>43100</v>
      </c>
    </row>
    <row r="164" spans="1:19" s="57" customFormat="1" ht="13.2" x14ac:dyDescent="0.3">
      <c r="A164" s="7"/>
      <c r="B164" s="219" t="s">
        <v>181</v>
      </c>
      <c r="C164" s="220"/>
      <c r="D164" s="17"/>
      <c r="E164" s="17"/>
      <c r="F164" s="17"/>
      <c r="G164" s="17"/>
      <c r="H164" s="17">
        <f>ROUND(SUM(H143:H163),2)</f>
        <v>22551.3</v>
      </c>
      <c r="I164" s="17">
        <f t="shared" ref="I164:P164" si="42">ROUND(SUM(I143:I163),2)</f>
        <v>20054.2</v>
      </c>
      <c r="J164" s="17">
        <f t="shared" si="42"/>
        <v>19277.599999999999</v>
      </c>
      <c r="K164" s="17">
        <f t="shared" si="42"/>
        <v>1423</v>
      </c>
      <c r="L164" s="17">
        <f t="shared" si="42"/>
        <v>49820253.390000001</v>
      </c>
      <c r="M164" s="17">
        <f t="shared" si="42"/>
        <v>0</v>
      </c>
      <c r="N164" s="17">
        <f t="shared" si="42"/>
        <v>391824.69</v>
      </c>
      <c r="O164" s="17">
        <f t="shared" si="42"/>
        <v>1868621.72</v>
      </c>
      <c r="P164" s="17">
        <f t="shared" si="42"/>
        <v>47559806.979999997</v>
      </c>
      <c r="Q164" s="17">
        <f t="shared" si="38"/>
        <v>2484.2802699683857</v>
      </c>
      <c r="R164" s="17"/>
      <c r="S164" s="12"/>
    </row>
    <row r="165" spans="1:19" ht="15.6" x14ac:dyDescent="0.3">
      <c r="A165" s="7"/>
      <c r="B165" s="188" t="s">
        <v>281</v>
      </c>
      <c r="C165" s="189"/>
      <c r="D165" s="19"/>
      <c r="E165" s="19"/>
      <c r="F165" s="19"/>
      <c r="G165" s="19"/>
      <c r="H165" s="50"/>
      <c r="I165" s="50"/>
      <c r="J165" s="50"/>
      <c r="K165" s="50"/>
      <c r="L165" s="17"/>
      <c r="M165" s="17"/>
      <c r="N165" s="17"/>
      <c r="O165" s="17"/>
      <c r="P165" s="17"/>
      <c r="Q165" s="17"/>
      <c r="R165" s="17"/>
      <c r="S165" s="30"/>
    </row>
    <row r="166" spans="1:19" x14ac:dyDescent="0.3">
      <c r="A166" s="7">
        <v>139</v>
      </c>
      <c r="B166" s="8" t="s">
        <v>182</v>
      </c>
      <c r="C166" s="9">
        <v>1970</v>
      </c>
      <c r="D166" s="10">
        <v>0</v>
      </c>
      <c r="E166" s="25" t="s">
        <v>29</v>
      </c>
      <c r="F166" s="10">
        <v>5</v>
      </c>
      <c r="G166" s="10">
        <v>2</v>
      </c>
      <c r="H166" s="15">
        <v>3704.5</v>
      </c>
      <c r="I166" s="15">
        <v>3211.9</v>
      </c>
      <c r="J166" s="18">
        <v>2972.6</v>
      </c>
      <c r="K166" s="11">
        <v>224</v>
      </c>
      <c r="L166" s="12">
        <v>5625128.9500000002</v>
      </c>
      <c r="M166" s="12">
        <v>0</v>
      </c>
      <c r="N166" s="12">
        <v>0</v>
      </c>
      <c r="O166" s="12">
        <v>0</v>
      </c>
      <c r="P166" s="12">
        <f t="shared" ref="P166:P172" si="43">L166-(M166+N166+O166)</f>
        <v>5625128.9500000002</v>
      </c>
      <c r="Q166" s="12">
        <f t="shared" ref="Q166:Q197" si="44">L166/I166</f>
        <v>1751.3400012453687</v>
      </c>
      <c r="R166" s="12">
        <v>27958.74</v>
      </c>
      <c r="S166" s="13">
        <v>43100</v>
      </c>
    </row>
    <row r="167" spans="1:19" x14ac:dyDescent="0.3">
      <c r="A167" s="7">
        <v>140</v>
      </c>
      <c r="B167" s="8" t="s">
        <v>183</v>
      </c>
      <c r="C167" s="9">
        <v>1978</v>
      </c>
      <c r="D167" s="10">
        <v>0</v>
      </c>
      <c r="E167" s="12" t="s">
        <v>29</v>
      </c>
      <c r="F167" s="10">
        <v>10</v>
      </c>
      <c r="G167" s="10">
        <v>1</v>
      </c>
      <c r="H167" s="15">
        <v>3244.41</v>
      </c>
      <c r="I167" s="15">
        <v>2949.71</v>
      </c>
      <c r="J167" s="18">
        <v>2380.1</v>
      </c>
      <c r="K167" s="11">
        <v>120</v>
      </c>
      <c r="L167" s="12">
        <v>12722614.15</v>
      </c>
      <c r="M167" s="12">
        <v>0</v>
      </c>
      <c r="N167" s="12">
        <v>0</v>
      </c>
      <c r="O167" s="12">
        <v>0</v>
      </c>
      <c r="P167" s="12">
        <f t="shared" si="43"/>
        <v>12722614.15</v>
      </c>
      <c r="Q167" s="12">
        <f t="shared" si="44"/>
        <v>4313.1745663132988</v>
      </c>
      <c r="R167" s="12">
        <v>29036.9</v>
      </c>
      <c r="S167" s="13">
        <v>43100</v>
      </c>
    </row>
    <row r="168" spans="1:19" x14ac:dyDescent="0.3">
      <c r="A168" s="7">
        <v>141</v>
      </c>
      <c r="B168" s="8" t="s">
        <v>184</v>
      </c>
      <c r="C168" s="9">
        <v>1976</v>
      </c>
      <c r="D168" s="10">
        <v>0</v>
      </c>
      <c r="E168" s="12" t="s">
        <v>29</v>
      </c>
      <c r="F168" s="10">
        <v>9</v>
      </c>
      <c r="G168" s="10">
        <v>1</v>
      </c>
      <c r="H168" s="15">
        <v>2618.5</v>
      </c>
      <c r="I168" s="15">
        <v>2300</v>
      </c>
      <c r="J168" s="18">
        <v>2151.6</v>
      </c>
      <c r="K168" s="11">
        <v>120</v>
      </c>
      <c r="L168" s="12">
        <v>4155425.49</v>
      </c>
      <c r="M168" s="12">
        <v>0</v>
      </c>
      <c r="N168" s="12">
        <v>0</v>
      </c>
      <c r="O168" s="12">
        <v>0</v>
      </c>
      <c r="P168" s="12">
        <f t="shared" si="43"/>
        <v>4155425.49</v>
      </c>
      <c r="Q168" s="12">
        <f t="shared" si="44"/>
        <v>1806.7067347826087</v>
      </c>
      <c r="R168" s="12">
        <v>29036.9</v>
      </c>
      <c r="S168" s="13">
        <v>43100</v>
      </c>
    </row>
    <row r="169" spans="1:19" x14ac:dyDescent="0.3">
      <c r="A169" s="7">
        <v>142</v>
      </c>
      <c r="B169" s="8" t="s">
        <v>185</v>
      </c>
      <c r="C169" s="9">
        <v>1972</v>
      </c>
      <c r="D169" s="10">
        <v>0</v>
      </c>
      <c r="E169" s="25" t="s">
        <v>29</v>
      </c>
      <c r="F169" s="10">
        <v>5</v>
      </c>
      <c r="G169" s="10">
        <v>3</v>
      </c>
      <c r="H169" s="15">
        <v>3593.9</v>
      </c>
      <c r="I169" s="15">
        <v>3049</v>
      </c>
      <c r="J169" s="18">
        <v>2755.1</v>
      </c>
      <c r="K169" s="11">
        <v>261</v>
      </c>
      <c r="L169" s="12">
        <v>3737884.96</v>
      </c>
      <c r="M169" s="12">
        <v>0</v>
      </c>
      <c r="N169" s="12">
        <v>0</v>
      </c>
      <c r="O169" s="12">
        <v>0</v>
      </c>
      <c r="P169" s="12">
        <f t="shared" si="43"/>
        <v>3737884.96</v>
      </c>
      <c r="Q169" s="12">
        <f t="shared" si="44"/>
        <v>1225.9379993440473</v>
      </c>
      <c r="R169" s="12">
        <v>27958.74</v>
      </c>
      <c r="S169" s="13">
        <v>43100</v>
      </c>
    </row>
    <row r="170" spans="1:19" x14ac:dyDescent="0.3">
      <c r="A170" s="7">
        <v>143</v>
      </c>
      <c r="B170" s="8" t="s">
        <v>186</v>
      </c>
      <c r="C170" s="9">
        <v>1972</v>
      </c>
      <c r="D170" s="10">
        <v>0</v>
      </c>
      <c r="E170" s="25" t="s">
        <v>29</v>
      </c>
      <c r="F170" s="10">
        <v>5</v>
      </c>
      <c r="G170" s="10">
        <v>3</v>
      </c>
      <c r="H170" s="15">
        <v>3564.4</v>
      </c>
      <c r="I170" s="15">
        <v>3049.5</v>
      </c>
      <c r="J170" s="18">
        <v>2656.1</v>
      </c>
      <c r="K170" s="11">
        <v>306</v>
      </c>
      <c r="L170" s="12">
        <v>5340711.33</v>
      </c>
      <c r="M170" s="12">
        <v>0</v>
      </c>
      <c r="N170" s="12">
        <v>0</v>
      </c>
      <c r="O170" s="12">
        <v>0</v>
      </c>
      <c r="P170" s="12">
        <f t="shared" si="43"/>
        <v>5340711.33</v>
      </c>
      <c r="Q170" s="12">
        <f t="shared" si="44"/>
        <v>1751.34</v>
      </c>
      <c r="R170" s="12">
        <v>27958.74</v>
      </c>
      <c r="S170" s="13">
        <v>43100</v>
      </c>
    </row>
    <row r="171" spans="1:19" x14ac:dyDescent="0.3">
      <c r="A171" s="7">
        <v>144</v>
      </c>
      <c r="B171" s="8" t="s">
        <v>1260</v>
      </c>
      <c r="C171" s="9">
        <v>1975</v>
      </c>
      <c r="D171" s="10">
        <v>0</v>
      </c>
      <c r="E171" s="25" t="s">
        <v>29</v>
      </c>
      <c r="F171" s="10">
        <v>5</v>
      </c>
      <c r="G171" s="10">
        <v>6</v>
      </c>
      <c r="H171" s="15">
        <v>8168.6</v>
      </c>
      <c r="I171" s="15">
        <v>4216.5</v>
      </c>
      <c r="J171" s="18">
        <v>2355.3000000000002</v>
      </c>
      <c r="K171" s="11">
        <v>225</v>
      </c>
      <c r="L171" s="12">
        <v>2020312.96</v>
      </c>
      <c r="M171" s="12">
        <v>0</v>
      </c>
      <c r="N171" s="12">
        <v>0</v>
      </c>
      <c r="O171" s="12">
        <v>0</v>
      </c>
      <c r="P171" s="12">
        <f t="shared" si="43"/>
        <v>2020312.96</v>
      </c>
      <c r="Q171" s="12">
        <f t="shared" si="44"/>
        <v>479.14454168148939</v>
      </c>
      <c r="R171" s="12">
        <v>27958.74</v>
      </c>
      <c r="S171" s="13">
        <v>43100</v>
      </c>
    </row>
    <row r="172" spans="1:19" x14ac:dyDescent="0.3">
      <c r="A172" s="7">
        <v>145</v>
      </c>
      <c r="B172" s="8" t="s">
        <v>1261</v>
      </c>
      <c r="C172" s="9">
        <v>1975</v>
      </c>
      <c r="D172" s="10">
        <v>0</v>
      </c>
      <c r="E172" s="25" t="s">
        <v>29</v>
      </c>
      <c r="F172" s="10">
        <v>5</v>
      </c>
      <c r="G172" s="10">
        <v>4</v>
      </c>
      <c r="H172" s="15">
        <v>6154.35</v>
      </c>
      <c r="I172" s="15">
        <v>3350.55</v>
      </c>
      <c r="J172" s="18">
        <v>2001.28</v>
      </c>
      <c r="K172" s="11">
        <v>183</v>
      </c>
      <c r="L172" s="12">
        <v>1256779.4099999999</v>
      </c>
      <c r="M172" s="12">
        <v>0</v>
      </c>
      <c r="N172" s="12">
        <v>0</v>
      </c>
      <c r="O172" s="12">
        <v>0</v>
      </c>
      <c r="P172" s="12">
        <f t="shared" si="43"/>
        <v>1256779.4099999999</v>
      </c>
      <c r="Q172" s="12">
        <f t="shared" si="44"/>
        <v>375.09644983659393</v>
      </c>
      <c r="R172" s="12">
        <v>27958.74</v>
      </c>
      <c r="S172" s="13">
        <v>43100</v>
      </c>
    </row>
    <row r="173" spans="1:19" x14ac:dyDescent="0.3">
      <c r="A173" s="7">
        <v>146</v>
      </c>
      <c r="B173" s="8" t="s">
        <v>187</v>
      </c>
      <c r="C173" s="9">
        <v>1975</v>
      </c>
      <c r="D173" s="10">
        <v>0</v>
      </c>
      <c r="E173" s="25" t="s">
        <v>29</v>
      </c>
      <c r="F173" s="10">
        <v>5</v>
      </c>
      <c r="G173" s="10">
        <v>4</v>
      </c>
      <c r="H173" s="15">
        <v>10799.8</v>
      </c>
      <c r="I173" s="15">
        <v>5256.8</v>
      </c>
      <c r="J173" s="18">
        <v>2205.6</v>
      </c>
      <c r="K173" s="11">
        <v>402</v>
      </c>
      <c r="L173" s="12">
        <v>22470830.969999999</v>
      </c>
      <c r="M173" s="12">
        <v>0</v>
      </c>
      <c r="N173" s="12">
        <v>0</v>
      </c>
      <c r="O173" s="12">
        <v>0</v>
      </c>
      <c r="P173" s="12">
        <f t="shared" ref="P173:P216" si="45">L173-(M173+N173+O173)</f>
        <v>22470830.969999999</v>
      </c>
      <c r="Q173" s="12">
        <f t="shared" si="44"/>
        <v>4274.6216272256879</v>
      </c>
      <c r="R173" s="12">
        <v>27958.74</v>
      </c>
      <c r="S173" s="13">
        <v>43100</v>
      </c>
    </row>
    <row r="174" spans="1:19" x14ac:dyDescent="0.3">
      <c r="A174" s="7">
        <v>147</v>
      </c>
      <c r="B174" s="8" t="s">
        <v>188</v>
      </c>
      <c r="C174" s="9">
        <v>1972</v>
      </c>
      <c r="D174" s="10">
        <v>0</v>
      </c>
      <c r="E174" s="25" t="s">
        <v>69</v>
      </c>
      <c r="F174" s="10">
        <v>5</v>
      </c>
      <c r="G174" s="10">
        <v>4</v>
      </c>
      <c r="H174" s="15">
        <v>3751.4</v>
      </c>
      <c r="I174" s="15">
        <v>3427.4</v>
      </c>
      <c r="J174" s="18">
        <v>3198.2</v>
      </c>
      <c r="K174" s="11">
        <v>217</v>
      </c>
      <c r="L174" s="12">
        <v>3509616.47</v>
      </c>
      <c r="M174" s="12">
        <v>0</v>
      </c>
      <c r="N174" s="12">
        <v>0</v>
      </c>
      <c r="O174" s="12">
        <v>0</v>
      </c>
      <c r="P174" s="12">
        <f t="shared" si="45"/>
        <v>3509616.47</v>
      </c>
      <c r="Q174" s="12">
        <f t="shared" si="44"/>
        <v>1023.9879996498804</v>
      </c>
      <c r="R174" s="12">
        <v>17606.61</v>
      </c>
      <c r="S174" s="13">
        <v>43100</v>
      </c>
    </row>
    <row r="175" spans="1:19" x14ac:dyDescent="0.3">
      <c r="A175" s="7">
        <v>148</v>
      </c>
      <c r="B175" s="8" t="s">
        <v>1262</v>
      </c>
      <c r="C175" s="9">
        <v>1975</v>
      </c>
      <c r="D175" s="10">
        <v>0</v>
      </c>
      <c r="E175" s="25" t="s">
        <v>69</v>
      </c>
      <c r="F175" s="10">
        <v>5</v>
      </c>
      <c r="G175" s="10">
        <v>4</v>
      </c>
      <c r="H175" s="15">
        <v>5491.3</v>
      </c>
      <c r="I175" s="15">
        <v>3410</v>
      </c>
      <c r="J175" s="18">
        <v>1671.2</v>
      </c>
      <c r="K175" s="11">
        <v>137</v>
      </c>
      <c r="L175" s="12">
        <v>1245035.46</v>
      </c>
      <c r="M175" s="12">
        <v>0</v>
      </c>
      <c r="N175" s="12">
        <v>0</v>
      </c>
      <c r="O175" s="12">
        <v>0</v>
      </c>
      <c r="P175" s="12">
        <f t="shared" si="45"/>
        <v>1245035.46</v>
      </c>
      <c r="Q175" s="12">
        <f t="shared" si="44"/>
        <v>365.11303812316714</v>
      </c>
      <c r="R175" s="12">
        <v>17606.61</v>
      </c>
      <c r="S175" s="13">
        <v>43100</v>
      </c>
    </row>
    <row r="176" spans="1:19" x14ac:dyDescent="0.3">
      <c r="A176" s="7">
        <v>149</v>
      </c>
      <c r="B176" s="8" t="s">
        <v>189</v>
      </c>
      <c r="C176" s="9">
        <v>1974</v>
      </c>
      <c r="D176" s="10">
        <v>0</v>
      </c>
      <c r="E176" s="25" t="s">
        <v>29</v>
      </c>
      <c r="F176" s="10">
        <v>5</v>
      </c>
      <c r="G176" s="10">
        <v>4</v>
      </c>
      <c r="H176" s="15">
        <v>5393.9</v>
      </c>
      <c r="I176" s="15">
        <v>3388.1</v>
      </c>
      <c r="J176" s="18">
        <v>1824.1</v>
      </c>
      <c r="K176" s="11">
        <v>164</v>
      </c>
      <c r="L176" s="12">
        <v>12123886</v>
      </c>
      <c r="M176" s="12">
        <v>0</v>
      </c>
      <c r="N176" s="12">
        <v>0</v>
      </c>
      <c r="O176" s="12">
        <v>0</v>
      </c>
      <c r="P176" s="12">
        <f t="shared" si="45"/>
        <v>12123886</v>
      </c>
      <c r="Q176" s="12">
        <f t="shared" si="44"/>
        <v>3578.3731294826011</v>
      </c>
      <c r="R176" s="12">
        <v>27958.74</v>
      </c>
      <c r="S176" s="13">
        <v>43100</v>
      </c>
    </row>
    <row r="177" spans="1:19" x14ac:dyDescent="0.3">
      <c r="A177" s="7">
        <v>150</v>
      </c>
      <c r="B177" s="8" t="s">
        <v>190</v>
      </c>
      <c r="C177" s="58">
        <v>1976</v>
      </c>
      <c r="D177" s="59">
        <v>0</v>
      </c>
      <c r="E177" s="25" t="s">
        <v>29</v>
      </c>
      <c r="F177" s="59">
        <v>5</v>
      </c>
      <c r="G177" s="59">
        <v>4</v>
      </c>
      <c r="H177" s="60">
        <v>3748.3800000000006</v>
      </c>
      <c r="I177" s="60">
        <v>3346.58</v>
      </c>
      <c r="J177" s="183">
        <v>3176.68</v>
      </c>
      <c r="K177" s="11">
        <v>337</v>
      </c>
      <c r="L177" s="12">
        <v>12390440.060000001</v>
      </c>
      <c r="M177" s="12">
        <v>0</v>
      </c>
      <c r="N177" s="12">
        <v>0</v>
      </c>
      <c r="O177" s="12">
        <v>0</v>
      </c>
      <c r="P177" s="12">
        <f t="shared" si="45"/>
        <v>12390440.060000001</v>
      </c>
      <c r="Q177" s="12">
        <f t="shared" si="44"/>
        <v>3702.4186064579362</v>
      </c>
      <c r="R177" s="12">
        <v>27958.74</v>
      </c>
      <c r="S177" s="13">
        <v>43100</v>
      </c>
    </row>
    <row r="178" spans="1:19" x14ac:dyDescent="0.3">
      <c r="A178" s="7">
        <v>151</v>
      </c>
      <c r="B178" s="8" t="s">
        <v>191</v>
      </c>
      <c r="C178" s="58">
        <v>1976</v>
      </c>
      <c r="D178" s="10">
        <v>0</v>
      </c>
      <c r="E178" s="25" t="s">
        <v>29</v>
      </c>
      <c r="F178" s="10">
        <v>5</v>
      </c>
      <c r="G178" s="10">
        <v>4</v>
      </c>
      <c r="H178" s="15">
        <v>3780.46</v>
      </c>
      <c r="I178" s="15">
        <v>3375.66</v>
      </c>
      <c r="J178" s="12">
        <v>3151.06</v>
      </c>
      <c r="K178" s="11">
        <v>300</v>
      </c>
      <c r="L178" s="12">
        <v>11754130.439999999</v>
      </c>
      <c r="M178" s="12">
        <v>0</v>
      </c>
      <c r="N178" s="12">
        <v>0</v>
      </c>
      <c r="O178" s="12">
        <v>0</v>
      </c>
      <c r="P178" s="12">
        <f t="shared" si="45"/>
        <v>11754130.439999999</v>
      </c>
      <c r="Q178" s="12">
        <f t="shared" si="44"/>
        <v>3482.0243863422265</v>
      </c>
      <c r="R178" s="12">
        <v>27958.74</v>
      </c>
      <c r="S178" s="13">
        <v>43100</v>
      </c>
    </row>
    <row r="179" spans="1:19" x14ac:dyDescent="0.3">
      <c r="A179" s="7">
        <v>152</v>
      </c>
      <c r="B179" s="8" t="s">
        <v>192</v>
      </c>
      <c r="C179" s="61">
        <v>1975</v>
      </c>
      <c r="D179" s="10">
        <v>0</v>
      </c>
      <c r="E179" s="25" t="s">
        <v>29</v>
      </c>
      <c r="F179" s="10">
        <v>5</v>
      </c>
      <c r="G179" s="10">
        <v>4</v>
      </c>
      <c r="H179" s="38">
        <v>3818.2</v>
      </c>
      <c r="I179" s="38">
        <v>3451.5</v>
      </c>
      <c r="J179" s="62">
        <v>2836.5</v>
      </c>
      <c r="K179" s="63">
        <v>133</v>
      </c>
      <c r="L179" s="12">
        <v>10264079.720000001</v>
      </c>
      <c r="M179" s="12">
        <v>0</v>
      </c>
      <c r="N179" s="12">
        <v>0</v>
      </c>
      <c r="O179" s="12">
        <v>0</v>
      </c>
      <c r="P179" s="12">
        <f t="shared" si="45"/>
        <v>10264079.720000001</v>
      </c>
      <c r="Q179" s="12">
        <f t="shared" si="44"/>
        <v>2973.8026133565118</v>
      </c>
      <c r="R179" s="12">
        <v>27958.74</v>
      </c>
      <c r="S179" s="13">
        <v>43100</v>
      </c>
    </row>
    <row r="180" spans="1:19" x14ac:dyDescent="0.3">
      <c r="A180" s="7">
        <v>153</v>
      </c>
      <c r="B180" s="8" t="s">
        <v>193</v>
      </c>
      <c r="C180" s="61">
        <v>1978</v>
      </c>
      <c r="D180" s="10">
        <v>0</v>
      </c>
      <c r="E180" s="25" t="s">
        <v>29</v>
      </c>
      <c r="F180" s="10">
        <v>5</v>
      </c>
      <c r="G180" s="10">
        <v>4</v>
      </c>
      <c r="H180" s="38">
        <v>3771.7999999999997</v>
      </c>
      <c r="I180" s="38">
        <v>3400.1</v>
      </c>
      <c r="J180" s="62">
        <v>3300.3</v>
      </c>
      <c r="K180" s="63">
        <v>204</v>
      </c>
      <c r="L180" s="12">
        <v>12877727.25</v>
      </c>
      <c r="M180" s="12">
        <v>0</v>
      </c>
      <c r="N180" s="12">
        <v>0</v>
      </c>
      <c r="O180" s="12">
        <v>0</v>
      </c>
      <c r="P180" s="12">
        <f t="shared" si="45"/>
        <v>12877727.25</v>
      </c>
      <c r="Q180" s="12">
        <f t="shared" si="44"/>
        <v>3787.4554424869857</v>
      </c>
      <c r="R180" s="12">
        <v>27958.74</v>
      </c>
      <c r="S180" s="13">
        <v>43100</v>
      </c>
    </row>
    <row r="181" spans="1:19" x14ac:dyDescent="0.3">
      <c r="A181" s="7">
        <v>154</v>
      </c>
      <c r="B181" s="8" t="s">
        <v>194</v>
      </c>
      <c r="C181" s="61">
        <v>1976</v>
      </c>
      <c r="D181" s="10">
        <v>0</v>
      </c>
      <c r="E181" s="25" t="s">
        <v>29</v>
      </c>
      <c r="F181" s="10">
        <v>5</v>
      </c>
      <c r="G181" s="10">
        <v>4</v>
      </c>
      <c r="H181" s="38">
        <v>3872.4</v>
      </c>
      <c r="I181" s="38">
        <v>3456.6</v>
      </c>
      <c r="J181" s="62">
        <v>2969.5</v>
      </c>
      <c r="K181" s="63">
        <v>318</v>
      </c>
      <c r="L181" s="12">
        <v>2720275.06</v>
      </c>
      <c r="M181" s="12">
        <v>0</v>
      </c>
      <c r="N181" s="12">
        <v>0</v>
      </c>
      <c r="O181" s="12">
        <v>0</v>
      </c>
      <c r="P181" s="12">
        <f t="shared" si="45"/>
        <v>2720275.06</v>
      </c>
      <c r="Q181" s="12">
        <f t="shared" si="44"/>
        <v>786.97999768558702</v>
      </c>
      <c r="R181" s="12">
        <v>27958.74</v>
      </c>
      <c r="S181" s="13">
        <v>43100</v>
      </c>
    </row>
    <row r="182" spans="1:19" x14ac:dyDescent="0.3">
      <c r="A182" s="7">
        <v>155</v>
      </c>
      <c r="B182" s="8" t="s">
        <v>195</v>
      </c>
      <c r="C182" s="61">
        <v>1976</v>
      </c>
      <c r="D182" s="10">
        <v>0</v>
      </c>
      <c r="E182" s="25" t="s">
        <v>29</v>
      </c>
      <c r="F182" s="10">
        <v>5</v>
      </c>
      <c r="G182" s="10">
        <v>4</v>
      </c>
      <c r="H182" s="38">
        <v>3876.37</v>
      </c>
      <c r="I182" s="38">
        <v>3485.47</v>
      </c>
      <c r="J182" s="62">
        <v>2942.47</v>
      </c>
      <c r="K182" s="63">
        <v>279</v>
      </c>
      <c r="L182" s="12">
        <v>12969017.83</v>
      </c>
      <c r="M182" s="12">
        <v>0</v>
      </c>
      <c r="N182" s="12">
        <v>0</v>
      </c>
      <c r="O182" s="12">
        <v>0</v>
      </c>
      <c r="P182" s="12">
        <f t="shared" si="45"/>
        <v>12969017.83</v>
      </c>
      <c r="Q182" s="12">
        <f t="shared" si="44"/>
        <v>3720.8806358970241</v>
      </c>
      <c r="R182" s="12">
        <v>27958.74</v>
      </c>
      <c r="S182" s="13">
        <v>43100</v>
      </c>
    </row>
    <row r="183" spans="1:19" x14ac:dyDescent="0.3">
      <c r="A183" s="7">
        <v>156</v>
      </c>
      <c r="B183" s="8" t="s">
        <v>196</v>
      </c>
      <c r="C183" s="61">
        <v>1976</v>
      </c>
      <c r="D183" s="10">
        <v>0</v>
      </c>
      <c r="E183" s="25" t="s">
        <v>69</v>
      </c>
      <c r="F183" s="10">
        <v>5</v>
      </c>
      <c r="G183" s="10">
        <v>4</v>
      </c>
      <c r="H183" s="38">
        <v>3697.8799999999997</v>
      </c>
      <c r="I183" s="38">
        <v>3277.18</v>
      </c>
      <c r="J183" s="62">
        <v>2916.31</v>
      </c>
      <c r="K183" s="63">
        <v>200</v>
      </c>
      <c r="L183" s="12">
        <v>10727866.050000001</v>
      </c>
      <c r="M183" s="12">
        <v>0</v>
      </c>
      <c r="N183" s="12">
        <v>0</v>
      </c>
      <c r="O183" s="12">
        <v>0</v>
      </c>
      <c r="P183" s="12">
        <f t="shared" si="45"/>
        <v>10727866.050000001</v>
      </c>
      <c r="Q183" s="12">
        <f t="shared" si="44"/>
        <v>3273.5052850316433</v>
      </c>
      <c r="R183" s="12">
        <v>17606.61</v>
      </c>
      <c r="S183" s="13">
        <v>43100</v>
      </c>
    </row>
    <row r="184" spans="1:19" x14ac:dyDescent="0.3">
      <c r="A184" s="7">
        <v>157</v>
      </c>
      <c r="B184" s="8" t="s">
        <v>197</v>
      </c>
      <c r="C184" s="9">
        <v>1973</v>
      </c>
      <c r="D184" s="10">
        <v>0</v>
      </c>
      <c r="E184" s="25" t="s">
        <v>29</v>
      </c>
      <c r="F184" s="10">
        <v>5</v>
      </c>
      <c r="G184" s="10">
        <v>3</v>
      </c>
      <c r="H184" s="15">
        <v>2927.4</v>
      </c>
      <c r="I184" s="15">
        <v>2669.5</v>
      </c>
      <c r="J184" s="18">
        <v>2669.5</v>
      </c>
      <c r="K184" s="11">
        <v>83</v>
      </c>
      <c r="L184" s="12">
        <v>10643298.460000001</v>
      </c>
      <c r="M184" s="12">
        <v>0</v>
      </c>
      <c r="N184" s="12">
        <v>0</v>
      </c>
      <c r="O184" s="12">
        <v>0</v>
      </c>
      <c r="P184" s="12">
        <f t="shared" si="45"/>
        <v>10643298.460000001</v>
      </c>
      <c r="Q184" s="12">
        <f t="shared" si="44"/>
        <v>3987.0007342198919</v>
      </c>
      <c r="R184" s="12">
        <v>27958.74</v>
      </c>
      <c r="S184" s="13">
        <v>43100</v>
      </c>
    </row>
    <row r="185" spans="1:19" x14ac:dyDescent="0.3">
      <c r="A185" s="7">
        <v>158</v>
      </c>
      <c r="B185" s="8" t="s">
        <v>198</v>
      </c>
      <c r="C185" s="9">
        <v>1971</v>
      </c>
      <c r="D185" s="10">
        <v>0</v>
      </c>
      <c r="E185" s="25" t="s">
        <v>69</v>
      </c>
      <c r="F185" s="10">
        <v>5</v>
      </c>
      <c r="G185" s="10">
        <v>4</v>
      </c>
      <c r="H185" s="15">
        <v>3759.6000000000004</v>
      </c>
      <c r="I185" s="15">
        <v>3456.3</v>
      </c>
      <c r="J185" s="18">
        <v>2598</v>
      </c>
      <c r="K185" s="11">
        <v>162</v>
      </c>
      <c r="L185" s="12">
        <v>3539209.72</v>
      </c>
      <c r="M185" s="12">
        <v>0</v>
      </c>
      <c r="N185" s="12">
        <v>0</v>
      </c>
      <c r="O185" s="12">
        <v>0</v>
      </c>
      <c r="P185" s="12">
        <f t="shared" si="45"/>
        <v>3539209.72</v>
      </c>
      <c r="Q185" s="12">
        <f t="shared" si="44"/>
        <v>1023.9879987269624</v>
      </c>
      <c r="R185" s="12">
        <v>17606.61</v>
      </c>
      <c r="S185" s="13">
        <v>43100</v>
      </c>
    </row>
    <row r="186" spans="1:19" x14ac:dyDescent="0.3">
      <c r="A186" s="7">
        <v>159</v>
      </c>
      <c r="B186" s="8" t="s">
        <v>199</v>
      </c>
      <c r="C186" s="9">
        <v>1971</v>
      </c>
      <c r="D186" s="10">
        <v>0</v>
      </c>
      <c r="E186" s="25" t="s">
        <v>29</v>
      </c>
      <c r="F186" s="10">
        <v>5</v>
      </c>
      <c r="G186" s="10">
        <v>3</v>
      </c>
      <c r="H186" s="15">
        <v>3500.3</v>
      </c>
      <c r="I186" s="15">
        <v>2965</v>
      </c>
      <c r="J186" s="18">
        <v>2664.8</v>
      </c>
      <c r="K186" s="11">
        <v>326</v>
      </c>
      <c r="L186" s="12">
        <v>3634906.17</v>
      </c>
      <c r="M186" s="12">
        <v>0</v>
      </c>
      <c r="N186" s="12">
        <v>0</v>
      </c>
      <c r="O186" s="12">
        <v>0</v>
      </c>
      <c r="P186" s="12">
        <f t="shared" si="45"/>
        <v>3634906.17</v>
      </c>
      <c r="Q186" s="12">
        <f t="shared" si="44"/>
        <v>1225.9379999999999</v>
      </c>
      <c r="R186" s="12">
        <v>27958.74</v>
      </c>
      <c r="S186" s="13">
        <v>43100</v>
      </c>
    </row>
    <row r="187" spans="1:19" x14ac:dyDescent="0.3">
      <c r="A187" s="7">
        <v>160</v>
      </c>
      <c r="B187" s="8" t="s">
        <v>200</v>
      </c>
      <c r="C187" s="9">
        <v>1971</v>
      </c>
      <c r="D187" s="10">
        <v>0</v>
      </c>
      <c r="E187" s="25" t="s">
        <v>29</v>
      </c>
      <c r="F187" s="10">
        <v>5</v>
      </c>
      <c r="G187" s="10">
        <v>3</v>
      </c>
      <c r="H187" s="15">
        <v>3513.1000000000004</v>
      </c>
      <c r="I187" s="15">
        <v>2973.9</v>
      </c>
      <c r="J187" s="18">
        <v>2621.7</v>
      </c>
      <c r="K187" s="11">
        <v>292</v>
      </c>
      <c r="L187" s="12">
        <v>3645817.02</v>
      </c>
      <c r="M187" s="12">
        <v>0</v>
      </c>
      <c r="N187" s="12">
        <v>0</v>
      </c>
      <c r="O187" s="12">
        <v>0</v>
      </c>
      <c r="P187" s="12">
        <f t="shared" si="45"/>
        <v>3645817.02</v>
      </c>
      <c r="Q187" s="12">
        <f t="shared" si="44"/>
        <v>1225.9380006052659</v>
      </c>
      <c r="R187" s="12">
        <v>27958.74</v>
      </c>
      <c r="S187" s="13">
        <v>43100</v>
      </c>
    </row>
    <row r="188" spans="1:19" x14ac:dyDescent="0.3">
      <c r="A188" s="7">
        <v>161</v>
      </c>
      <c r="B188" s="8" t="s">
        <v>201</v>
      </c>
      <c r="C188" s="61">
        <v>1980</v>
      </c>
      <c r="D188" s="64">
        <v>0</v>
      </c>
      <c r="E188" s="12" t="s">
        <v>29</v>
      </c>
      <c r="F188" s="64">
        <v>9</v>
      </c>
      <c r="G188" s="64">
        <v>1</v>
      </c>
      <c r="H188" s="38">
        <v>2534.5</v>
      </c>
      <c r="I188" s="38">
        <v>2218.4</v>
      </c>
      <c r="J188" s="62">
        <v>2186.4</v>
      </c>
      <c r="K188" s="63">
        <v>86</v>
      </c>
      <c r="L188" s="12">
        <v>6195070.9299999997</v>
      </c>
      <c r="M188" s="12">
        <v>0</v>
      </c>
      <c r="N188" s="12">
        <v>0</v>
      </c>
      <c r="O188" s="12">
        <v>0</v>
      </c>
      <c r="P188" s="12">
        <f t="shared" si="45"/>
        <v>6195070.9299999997</v>
      </c>
      <c r="Q188" s="12">
        <f t="shared" si="44"/>
        <v>2792.5851649837718</v>
      </c>
      <c r="R188" s="12">
        <v>29036.9</v>
      </c>
      <c r="S188" s="13">
        <v>43100</v>
      </c>
    </row>
    <row r="189" spans="1:19" x14ac:dyDescent="0.3">
      <c r="A189" s="7">
        <v>162</v>
      </c>
      <c r="B189" s="8" t="s">
        <v>202</v>
      </c>
      <c r="C189" s="61">
        <v>1978</v>
      </c>
      <c r="D189" s="64">
        <v>0</v>
      </c>
      <c r="E189" s="12" t="s">
        <v>29</v>
      </c>
      <c r="F189" s="64">
        <v>9</v>
      </c>
      <c r="G189" s="64">
        <v>1</v>
      </c>
      <c r="H189" s="38">
        <v>2532.3000000000002</v>
      </c>
      <c r="I189" s="38">
        <v>2220.5</v>
      </c>
      <c r="J189" s="62">
        <v>2161.3000000000002</v>
      </c>
      <c r="K189" s="63">
        <v>85</v>
      </c>
      <c r="L189" s="12">
        <v>12390141.85</v>
      </c>
      <c r="M189" s="12">
        <v>0</v>
      </c>
      <c r="N189" s="12">
        <v>0</v>
      </c>
      <c r="O189" s="12">
        <v>0</v>
      </c>
      <c r="P189" s="12">
        <f t="shared" si="45"/>
        <v>12390141.85</v>
      </c>
      <c r="Q189" s="12">
        <f t="shared" si="44"/>
        <v>5579.8882458905646</v>
      </c>
      <c r="R189" s="12">
        <v>29036.9</v>
      </c>
      <c r="S189" s="13">
        <v>43100</v>
      </c>
    </row>
    <row r="190" spans="1:19" x14ac:dyDescent="0.3">
      <c r="A190" s="7">
        <v>163</v>
      </c>
      <c r="B190" s="8" t="s">
        <v>203</v>
      </c>
      <c r="C190" s="61">
        <v>1973</v>
      </c>
      <c r="D190" s="64">
        <v>0</v>
      </c>
      <c r="E190" s="25" t="s">
        <v>29</v>
      </c>
      <c r="F190" s="64">
        <v>5</v>
      </c>
      <c r="G190" s="64">
        <v>4</v>
      </c>
      <c r="H190" s="38">
        <v>5626.6</v>
      </c>
      <c r="I190" s="38">
        <v>3437</v>
      </c>
      <c r="J190" s="62">
        <v>2125.6</v>
      </c>
      <c r="K190" s="63">
        <v>167</v>
      </c>
      <c r="L190" s="12">
        <v>10126767.529999999</v>
      </c>
      <c r="M190" s="12">
        <v>0</v>
      </c>
      <c r="N190" s="12">
        <v>0</v>
      </c>
      <c r="O190" s="12">
        <v>0</v>
      </c>
      <c r="P190" s="12">
        <f t="shared" si="45"/>
        <v>10126767.529999999</v>
      </c>
      <c r="Q190" s="12">
        <f t="shared" si="44"/>
        <v>2946.3973028804189</v>
      </c>
      <c r="R190" s="12">
        <v>27958.74</v>
      </c>
      <c r="S190" s="13">
        <v>43100</v>
      </c>
    </row>
    <row r="191" spans="1:19" x14ac:dyDescent="0.3">
      <c r="A191" s="7">
        <v>164</v>
      </c>
      <c r="B191" s="8" t="s">
        <v>204</v>
      </c>
      <c r="C191" s="9">
        <v>1979</v>
      </c>
      <c r="D191" s="64">
        <v>0</v>
      </c>
      <c r="E191" s="25" t="s">
        <v>29</v>
      </c>
      <c r="F191" s="64">
        <v>2</v>
      </c>
      <c r="G191" s="64">
        <v>2</v>
      </c>
      <c r="H191" s="15">
        <v>784.5</v>
      </c>
      <c r="I191" s="15">
        <v>731.9</v>
      </c>
      <c r="J191" s="26">
        <v>462.9</v>
      </c>
      <c r="K191" s="11">
        <v>35</v>
      </c>
      <c r="L191" s="12">
        <v>4453390.8499999996</v>
      </c>
      <c r="M191" s="12">
        <v>0</v>
      </c>
      <c r="N191" s="12">
        <v>0</v>
      </c>
      <c r="O191" s="12">
        <v>0</v>
      </c>
      <c r="P191" s="12">
        <f t="shared" si="45"/>
        <v>4453390.8499999996</v>
      </c>
      <c r="Q191" s="12">
        <f t="shared" si="44"/>
        <v>6084.6985243885774</v>
      </c>
      <c r="R191" s="12">
        <v>27958.74</v>
      </c>
      <c r="S191" s="13">
        <v>43100</v>
      </c>
    </row>
    <row r="192" spans="1:19" x14ac:dyDescent="0.25">
      <c r="A192" s="7">
        <v>165</v>
      </c>
      <c r="B192" s="8" t="s">
        <v>205</v>
      </c>
      <c r="C192" s="9">
        <v>1980</v>
      </c>
      <c r="D192" s="64">
        <v>0</v>
      </c>
      <c r="E192" s="12" t="s">
        <v>29</v>
      </c>
      <c r="F192" s="64">
        <v>9</v>
      </c>
      <c r="G192" s="64">
        <v>6</v>
      </c>
      <c r="H192" s="15">
        <v>15919.7</v>
      </c>
      <c r="I192" s="15">
        <v>11358.3</v>
      </c>
      <c r="J192" s="26">
        <v>10830.7</v>
      </c>
      <c r="K192" s="65">
        <v>678</v>
      </c>
      <c r="L192" s="12">
        <v>43273145.07</v>
      </c>
      <c r="M192" s="12">
        <v>0</v>
      </c>
      <c r="N192" s="12">
        <v>0</v>
      </c>
      <c r="O192" s="12">
        <v>0</v>
      </c>
      <c r="P192" s="12">
        <f t="shared" si="45"/>
        <v>43273145.07</v>
      </c>
      <c r="Q192" s="12">
        <f t="shared" si="44"/>
        <v>3809.8258603840368</v>
      </c>
      <c r="R192" s="12">
        <v>29036.9</v>
      </c>
      <c r="S192" s="13">
        <v>43100</v>
      </c>
    </row>
    <row r="193" spans="1:19" x14ac:dyDescent="0.25">
      <c r="A193" s="7">
        <v>166</v>
      </c>
      <c r="B193" s="8" t="s">
        <v>206</v>
      </c>
      <c r="C193" s="9">
        <v>1978</v>
      </c>
      <c r="D193" s="64">
        <v>0</v>
      </c>
      <c r="E193" s="25" t="s">
        <v>69</v>
      </c>
      <c r="F193" s="64">
        <v>5</v>
      </c>
      <c r="G193" s="64">
        <v>9</v>
      </c>
      <c r="H193" s="15">
        <v>12321.1</v>
      </c>
      <c r="I193" s="15">
        <v>6624.1</v>
      </c>
      <c r="J193" s="66">
        <v>5971.9</v>
      </c>
      <c r="K193" s="65">
        <v>398</v>
      </c>
      <c r="L193" s="12">
        <v>26261728.629999999</v>
      </c>
      <c r="M193" s="12">
        <v>0</v>
      </c>
      <c r="N193" s="12">
        <v>0</v>
      </c>
      <c r="O193" s="12">
        <v>0</v>
      </c>
      <c r="P193" s="12">
        <f t="shared" si="45"/>
        <v>26261728.629999999</v>
      </c>
      <c r="Q193" s="12">
        <f t="shared" si="44"/>
        <v>3964.5730937032949</v>
      </c>
      <c r="R193" s="12">
        <v>17606.61</v>
      </c>
      <c r="S193" s="13">
        <v>43100</v>
      </c>
    </row>
    <row r="194" spans="1:19" x14ac:dyDescent="0.25">
      <c r="A194" s="7">
        <v>167</v>
      </c>
      <c r="B194" s="8" t="s">
        <v>207</v>
      </c>
      <c r="C194" s="9">
        <v>1979</v>
      </c>
      <c r="D194" s="64">
        <v>0</v>
      </c>
      <c r="E194" s="12" t="s">
        <v>29</v>
      </c>
      <c r="F194" s="64">
        <v>9</v>
      </c>
      <c r="G194" s="64">
        <v>6</v>
      </c>
      <c r="H194" s="15">
        <v>15859.61</v>
      </c>
      <c r="I194" s="15">
        <v>11354.01</v>
      </c>
      <c r="J194" s="66">
        <v>9911.31</v>
      </c>
      <c r="K194" s="65">
        <v>608</v>
      </c>
      <c r="L194" s="12">
        <v>56342908.600000001</v>
      </c>
      <c r="M194" s="12">
        <v>0</v>
      </c>
      <c r="N194" s="12">
        <v>0</v>
      </c>
      <c r="O194" s="12">
        <v>0</v>
      </c>
      <c r="P194" s="12">
        <f t="shared" si="45"/>
        <v>56342908.600000001</v>
      </c>
      <c r="Q194" s="12">
        <f t="shared" si="44"/>
        <v>4962.3796878811982</v>
      </c>
      <c r="R194" s="12">
        <v>29036.9</v>
      </c>
      <c r="S194" s="13">
        <v>43100</v>
      </c>
    </row>
    <row r="195" spans="1:19" x14ac:dyDescent="0.25">
      <c r="A195" s="7">
        <v>168</v>
      </c>
      <c r="B195" s="8" t="s">
        <v>208</v>
      </c>
      <c r="C195" s="9">
        <v>1979</v>
      </c>
      <c r="D195" s="10">
        <v>0</v>
      </c>
      <c r="E195" s="12" t="s">
        <v>29</v>
      </c>
      <c r="F195" s="10">
        <v>9</v>
      </c>
      <c r="G195" s="10">
        <v>6</v>
      </c>
      <c r="H195" s="15">
        <v>15989.7</v>
      </c>
      <c r="I195" s="15">
        <v>11419</v>
      </c>
      <c r="J195" s="66">
        <v>9991</v>
      </c>
      <c r="K195" s="65">
        <v>660</v>
      </c>
      <c r="L195" s="12">
        <v>38216134.960000001</v>
      </c>
      <c r="M195" s="12">
        <v>0</v>
      </c>
      <c r="N195" s="12">
        <v>0</v>
      </c>
      <c r="O195" s="12">
        <v>0</v>
      </c>
      <c r="P195" s="12">
        <f t="shared" si="45"/>
        <v>38216134.960000001</v>
      </c>
      <c r="Q195" s="12">
        <f t="shared" si="44"/>
        <v>3346.714682546633</v>
      </c>
      <c r="R195" s="12">
        <v>29036.9</v>
      </c>
      <c r="S195" s="13">
        <v>43100</v>
      </c>
    </row>
    <row r="196" spans="1:19" x14ac:dyDescent="0.3">
      <c r="A196" s="7">
        <v>169</v>
      </c>
      <c r="B196" s="8" t="s">
        <v>209</v>
      </c>
      <c r="C196" s="9">
        <v>1978</v>
      </c>
      <c r="D196" s="10">
        <v>0</v>
      </c>
      <c r="E196" s="12" t="s">
        <v>29</v>
      </c>
      <c r="F196" s="10">
        <v>8</v>
      </c>
      <c r="G196" s="10">
        <v>4</v>
      </c>
      <c r="H196" s="15">
        <v>6738.1</v>
      </c>
      <c r="I196" s="15">
        <v>5254.8</v>
      </c>
      <c r="J196" s="26">
        <v>3398.9</v>
      </c>
      <c r="K196" s="11">
        <v>290</v>
      </c>
      <c r="L196" s="12">
        <v>20235204.739999998</v>
      </c>
      <c r="M196" s="12">
        <v>0</v>
      </c>
      <c r="N196" s="12">
        <v>0</v>
      </c>
      <c r="O196" s="12">
        <v>0</v>
      </c>
      <c r="P196" s="12">
        <f t="shared" si="45"/>
        <v>20235204.739999998</v>
      </c>
      <c r="Q196" s="12">
        <f t="shared" si="44"/>
        <v>3850.8039773159771</v>
      </c>
      <c r="R196" s="12">
        <v>29036.9</v>
      </c>
      <c r="S196" s="13">
        <v>43100</v>
      </c>
    </row>
    <row r="197" spans="1:19" x14ac:dyDescent="0.25">
      <c r="A197" s="7">
        <v>170</v>
      </c>
      <c r="B197" s="8" t="s">
        <v>210</v>
      </c>
      <c r="C197" s="9">
        <v>1978</v>
      </c>
      <c r="D197" s="10">
        <v>0</v>
      </c>
      <c r="E197" s="25" t="s">
        <v>69</v>
      </c>
      <c r="F197" s="10">
        <v>5</v>
      </c>
      <c r="G197" s="10">
        <v>4</v>
      </c>
      <c r="H197" s="15">
        <v>5406.05</v>
      </c>
      <c r="I197" s="15">
        <v>3300.65</v>
      </c>
      <c r="J197" s="66">
        <v>3300.65</v>
      </c>
      <c r="K197" s="65">
        <v>240</v>
      </c>
      <c r="L197" s="12">
        <v>16139784.189999999</v>
      </c>
      <c r="M197" s="12">
        <v>0</v>
      </c>
      <c r="N197" s="12">
        <v>0</v>
      </c>
      <c r="O197" s="12">
        <v>0</v>
      </c>
      <c r="P197" s="12">
        <f t="shared" si="45"/>
        <v>16139784.189999999</v>
      </c>
      <c r="Q197" s="12">
        <f t="shared" si="44"/>
        <v>4889.8805356520679</v>
      </c>
      <c r="R197" s="12">
        <v>17606.61</v>
      </c>
      <c r="S197" s="13">
        <v>43100</v>
      </c>
    </row>
    <row r="198" spans="1:19" x14ac:dyDescent="0.3">
      <c r="A198" s="7">
        <v>171</v>
      </c>
      <c r="B198" s="8" t="s">
        <v>211</v>
      </c>
      <c r="C198" s="9">
        <v>1980</v>
      </c>
      <c r="D198" s="10">
        <v>0</v>
      </c>
      <c r="E198" s="25" t="s">
        <v>29</v>
      </c>
      <c r="F198" s="10">
        <v>2</v>
      </c>
      <c r="G198" s="10">
        <v>2</v>
      </c>
      <c r="H198" s="15">
        <v>836.30000000000007</v>
      </c>
      <c r="I198" s="15">
        <v>779.9</v>
      </c>
      <c r="J198" s="26">
        <v>199.8</v>
      </c>
      <c r="K198" s="11">
        <v>27</v>
      </c>
      <c r="L198" s="12">
        <v>4226931.26</v>
      </c>
      <c r="M198" s="12">
        <v>0</v>
      </c>
      <c r="N198" s="12">
        <v>0</v>
      </c>
      <c r="O198" s="12">
        <v>0</v>
      </c>
      <c r="P198" s="12">
        <f t="shared" si="45"/>
        <v>4226931.26</v>
      </c>
      <c r="Q198" s="12">
        <f t="shared" ref="Q198:Q229" si="46">L198/I198</f>
        <v>5419.8374919861517</v>
      </c>
      <c r="R198" s="12">
        <v>27958.74</v>
      </c>
      <c r="S198" s="13">
        <v>43100</v>
      </c>
    </row>
    <row r="199" spans="1:19" x14ac:dyDescent="0.3">
      <c r="A199" s="7">
        <v>172</v>
      </c>
      <c r="B199" s="8" t="s">
        <v>212</v>
      </c>
      <c r="C199" s="9">
        <v>1974</v>
      </c>
      <c r="D199" s="10">
        <v>0</v>
      </c>
      <c r="E199" s="25" t="s">
        <v>69</v>
      </c>
      <c r="F199" s="10">
        <v>5</v>
      </c>
      <c r="G199" s="10">
        <v>8</v>
      </c>
      <c r="H199" s="15">
        <v>10533</v>
      </c>
      <c r="I199" s="15">
        <v>5582.7</v>
      </c>
      <c r="J199" s="26">
        <v>2940.9</v>
      </c>
      <c r="K199" s="11">
        <v>279</v>
      </c>
      <c r="L199" s="12">
        <v>13973442.220000001</v>
      </c>
      <c r="M199" s="12">
        <v>0</v>
      </c>
      <c r="N199" s="12">
        <v>0</v>
      </c>
      <c r="O199" s="12">
        <v>0</v>
      </c>
      <c r="P199" s="12">
        <f t="shared" si="45"/>
        <v>13973442.220000001</v>
      </c>
      <c r="Q199" s="12">
        <f t="shared" si="46"/>
        <v>2502.9899905063862</v>
      </c>
      <c r="R199" s="12">
        <v>17606.61</v>
      </c>
      <c r="S199" s="13">
        <v>43100</v>
      </c>
    </row>
    <row r="200" spans="1:19" x14ac:dyDescent="0.3">
      <c r="A200" s="7">
        <v>173</v>
      </c>
      <c r="B200" s="8" t="s">
        <v>213</v>
      </c>
      <c r="C200" s="9">
        <v>1974</v>
      </c>
      <c r="D200" s="10">
        <v>0</v>
      </c>
      <c r="E200" s="25" t="s">
        <v>69</v>
      </c>
      <c r="F200" s="10">
        <v>5</v>
      </c>
      <c r="G200" s="10">
        <v>4</v>
      </c>
      <c r="H200" s="15">
        <v>6338.4</v>
      </c>
      <c r="I200" s="15">
        <v>3362.7</v>
      </c>
      <c r="J200" s="26">
        <v>2202.8000000000002</v>
      </c>
      <c r="K200" s="11">
        <v>210</v>
      </c>
      <c r="L200" s="12">
        <v>9757965.8300000001</v>
      </c>
      <c r="M200" s="12">
        <v>0</v>
      </c>
      <c r="N200" s="12">
        <v>0</v>
      </c>
      <c r="O200" s="12">
        <v>0</v>
      </c>
      <c r="P200" s="12">
        <f t="shared" si="45"/>
        <v>9757965.8300000001</v>
      </c>
      <c r="Q200" s="12">
        <f t="shared" si="46"/>
        <v>2901.8246736253609</v>
      </c>
      <c r="R200" s="12">
        <v>17606.61</v>
      </c>
      <c r="S200" s="13">
        <v>43100</v>
      </c>
    </row>
    <row r="201" spans="1:19" x14ac:dyDescent="0.3">
      <c r="A201" s="7">
        <v>174</v>
      </c>
      <c r="B201" s="8" t="s">
        <v>214</v>
      </c>
      <c r="C201" s="9">
        <v>1974</v>
      </c>
      <c r="D201" s="10">
        <v>0</v>
      </c>
      <c r="E201" s="25" t="s">
        <v>69</v>
      </c>
      <c r="F201" s="10">
        <v>5</v>
      </c>
      <c r="G201" s="10">
        <v>8</v>
      </c>
      <c r="H201" s="15">
        <v>10680.9</v>
      </c>
      <c r="I201" s="15">
        <v>5559.5</v>
      </c>
      <c r="J201" s="26">
        <v>2883.7</v>
      </c>
      <c r="K201" s="11">
        <v>236</v>
      </c>
      <c r="L201" s="12">
        <v>6812194.7199999997</v>
      </c>
      <c r="M201" s="12">
        <v>0</v>
      </c>
      <c r="N201" s="12">
        <v>0</v>
      </c>
      <c r="O201" s="12">
        <v>0</v>
      </c>
      <c r="P201" s="12">
        <f t="shared" si="45"/>
        <v>6812194.7199999997</v>
      </c>
      <c r="Q201" s="12">
        <f t="shared" si="46"/>
        <v>1225.3250688011512</v>
      </c>
      <c r="R201" s="12">
        <v>17606.61</v>
      </c>
      <c r="S201" s="13">
        <v>43100</v>
      </c>
    </row>
    <row r="202" spans="1:19" x14ac:dyDescent="0.3">
      <c r="A202" s="7">
        <v>175</v>
      </c>
      <c r="B202" s="8" t="s">
        <v>215</v>
      </c>
      <c r="C202" s="9">
        <v>1976</v>
      </c>
      <c r="D202" s="10">
        <v>0</v>
      </c>
      <c r="E202" s="25" t="s">
        <v>29</v>
      </c>
      <c r="F202" s="10">
        <v>5</v>
      </c>
      <c r="G202" s="10">
        <v>3</v>
      </c>
      <c r="H202" s="15">
        <v>6621.3000000000011</v>
      </c>
      <c r="I202" s="15">
        <v>6349.7</v>
      </c>
      <c r="J202" s="26">
        <v>5212.88</v>
      </c>
      <c r="K202" s="11">
        <v>423</v>
      </c>
      <c r="L202" s="12">
        <v>19534697.600000001</v>
      </c>
      <c r="M202" s="12">
        <v>0</v>
      </c>
      <c r="N202" s="12">
        <v>0</v>
      </c>
      <c r="O202" s="12">
        <v>0</v>
      </c>
      <c r="P202" s="12">
        <f t="shared" si="45"/>
        <v>19534697.600000001</v>
      </c>
      <c r="Q202" s="12">
        <f t="shared" si="46"/>
        <v>3076.4756760161899</v>
      </c>
      <c r="R202" s="12">
        <v>27958.74</v>
      </c>
      <c r="S202" s="13">
        <v>43100</v>
      </c>
    </row>
    <row r="203" spans="1:19" x14ac:dyDescent="0.3">
      <c r="A203" s="7">
        <v>176</v>
      </c>
      <c r="B203" s="8" t="s">
        <v>216</v>
      </c>
      <c r="C203" s="9">
        <v>1976</v>
      </c>
      <c r="D203" s="10">
        <v>0</v>
      </c>
      <c r="E203" s="25" t="s">
        <v>29</v>
      </c>
      <c r="F203" s="10">
        <v>5</v>
      </c>
      <c r="G203" s="10">
        <v>3</v>
      </c>
      <c r="H203" s="15">
        <v>6574</v>
      </c>
      <c r="I203" s="15">
        <v>6298.7</v>
      </c>
      <c r="J203" s="26">
        <v>5391.56</v>
      </c>
      <c r="K203" s="11">
        <v>543</v>
      </c>
      <c r="L203" s="12">
        <v>20995330.879999999</v>
      </c>
      <c r="M203" s="12">
        <v>0</v>
      </c>
      <c r="N203" s="12">
        <v>0</v>
      </c>
      <c r="O203" s="12">
        <v>0</v>
      </c>
      <c r="P203" s="12">
        <f t="shared" si="45"/>
        <v>20995330.879999999</v>
      </c>
      <c r="Q203" s="12">
        <f t="shared" si="46"/>
        <v>3333.2800228618603</v>
      </c>
      <c r="R203" s="12">
        <v>27958.74</v>
      </c>
      <c r="S203" s="13">
        <v>43100</v>
      </c>
    </row>
    <row r="204" spans="1:19" x14ac:dyDescent="0.3">
      <c r="A204" s="7">
        <v>177</v>
      </c>
      <c r="B204" s="8" t="s">
        <v>217</v>
      </c>
      <c r="C204" s="9">
        <v>1980</v>
      </c>
      <c r="D204" s="10">
        <v>0</v>
      </c>
      <c r="E204" s="12" t="s">
        <v>29</v>
      </c>
      <c r="F204" s="10">
        <v>9</v>
      </c>
      <c r="G204" s="10">
        <v>1</v>
      </c>
      <c r="H204" s="15">
        <v>6452.2099999999991</v>
      </c>
      <c r="I204" s="15">
        <v>6072.31</v>
      </c>
      <c r="J204" s="26">
        <v>4928.91</v>
      </c>
      <c r="K204" s="11">
        <v>440</v>
      </c>
      <c r="L204" s="12">
        <v>5591358.8099999996</v>
      </c>
      <c r="M204" s="12">
        <v>0</v>
      </c>
      <c r="N204" s="12">
        <v>0</v>
      </c>
      <c r="O204" s="12">
        <v>0</v>
      </c>
      <c r="P204" s="12">
        <f t="shared" si="45"/>
        <v>5591358.8099999996</v>
      </c>
      <c r="Q204" s="12">
        <f t="shared" si="46"/>
        <v>920.79600843830428</v>
      </c>
      <c r="R204" s="12">
        <v>29036.9</v>
      </c>
      <c r="S204" s="13">
        <v>43100</v>
      </c>
    </row>
    <row r="205" spans="1:19" x14ac:dyDescent="0.3">
      <c r="A205" s="7">
        <v>178</v>
      </c>
      <c r="B205" s="8" t="s">
        <v>218</v>
      </c>
      <c r="C205" s="9">
        <v>1975</v>
      </c>
      <c r="D205" s="10">
        <v>0</v>
      </c>
      <c r="E205" s="25" t="s">
        <v>69</v>
      </c>
      <c r="F205" s="10">
        <v>5</v>
      </c>
      <c r="G205" s="10">
        <v>6</v>
      </c>
      <c r="H205" s="15">
        <v>9108.2999999999993</v>
      </c>
      <c r="I205" s="15">
        <v>4859</v>
      </c>
      <c r="J205" s="26">
        <v>2260.8000000000002</v>
      </c>
      <c r="K205" s="11">
        <v>221</v>
      </c>
      <c r="L205" s="12">
        <v>13551545.49</v>
      </c>
      <c r="M205" s="12">
        <v>0</v>
      </c>
      <c r="N205" s="12">
        <v>0</v>
      </c>
      <c r="O205" s="12">
        <v>0</v>
      </c>
      <c r="P205" s="12">
        <f t="shared" si="45"/>
        <v>13551545.49</v>
      </c>
      <c r="Q205" s="12">
        <f t="shared" si="46"/>
        <v>2788.9577052891541</v>
      </c>
      <c r="R205" s="12">
        <v>17606.61</v>
      </c>
      <c r="S205" s="13">
        <v>43100</v>
      </c>
    </row>
    <row r="206" spans="1:19" x14ac:dyDescent="0.3">
      <c r="A206" s="7">
        <v>179</v>
      </c>
      <c r="B206" s="8" t="s">
        <v>1263</v>
      </c>
      <c r="C206" s="9">
        <v>1975</v>
      </c>
      <c r="D206" s="10">
        <v>0</v>
      </c>
      <c r="E206" s="25" t="s">
        <v>69</v>
      </c>
      <c r="F206" s="10">
        <v>5</v>
      </c>
      <c r="G206" s="10">
        <v>4</v>
      </c>
      <c r="H206" s="15">
        <v>6111.5</v>
      </c>
      <c r="I206" s="15">
        <v>3306.6</v>
      </c>
      <c r="J206" s="26">
        <v>1843.5</v>
      </c>
      <c r="K206" s="11">
        <v>211</v>
      </c>
      <c r="L206" s="12">
        <v>1244358.18</v>
      </c>
      <c r="M206" s="12">
        <v>0</v>
      </c>
      <c r="N206" s="12">
        <v>0</v>
      </c>
      <c r="O206" s="12">
        <v>0</v>
      </c>
      <c r="P206" s="12">
        <f t="shared" si="45"/>
        <v>1244358.18</v>
      </c>
      <c r="Q206" s="12">
        <f t="shared" si="46"/>
        <v>376.32558519324988</v>
      </c>
      <c r="R206" s="12">
        <v>17606.61</v>
      </c>
      <c r="S206" s="13">
        <v>43100</v>
      </c>
    </row>
    <row r="207" spans="1:19" x14ac:dyDescent="0.3">
      <c r="A207" s="7">
        <v>180</v>
      </c>
      <c r="B207" s="8" t="s">
        <v>219</v>
      </c>
      <c r="C207" s="9">
        <v>1975</v>
      </c>
      <c r="D207" s="10">
        <v>0</v>
      </c>
      <c r="E207" s="25" t="s">
        <v>69</v>
      </c>
      <c r="F207" s="10">
        <v>5</v>
      </c>
      <c r="G207" s="10">
        <v>4</v>
      </c>
      <c r="H207" s="15">
        <v>6093.57</v>
      </c>
      <c r="I207" s="15">
        <v>3355.67</v>
      </c>
      <c r="J207" s="26">
        <v>1965.1</v>
      </c>
      <c r="K207" s="11">
        <v>202</v>
      </c>
      <c r="L207" s="12">
        <v>20071660.68</v>
      </c>
      <c r="M207" s="12">
        <v>0</v>
      </c>
      <c r="N207" s="12">
        <v>0</v>
      </c>
      <c r="O207" s="12">
        <v>0</v>
      </c>
      <c r="P207" s="12">
        <f t="shared" si="45"/>
        <v>20071660.68</v>
      </c>
      <c r="Q207" s="12">
        <f t="shared" si="46"/>
        <v>5981.4167304889934</v>
      </c>
      <c r="R207" s="12">
        <v>17606.61</v>
      </c>
      <c r="S207" s="13">
        <v>43100</v>
      </c>
    </row>
    <row r="208" spans="1:19" x14ac:dyDescent="0.3">
      <c r="A208" s="7">
        <v>181</v>
      </c>
      <c r="B208" s="8" t="s">
        <v>220</v>
      </c>
      <c r="C208" s="9">
        <v>1976</v>
      </c>
      <c r="D208" s="10">
        <v>0</v>
      </c>
      <c r="E208" s="25" t="s">
        <v>69</v>
      </c>
      <c r="F208" s="10">
        <v>5</v>
      </c>
      <c r="G208" s="10">
        <v>6</v>
      </c>
      <c r="H208" s="15">
        <v>5208.08</v>
      </c>
      <c r="I208" s="15">
        <v>4647.4799999999996</v>
      </c>
      <c r="J208" s="26">
        <v>4346.88</v>
      </c>
      <c r="K208" s="11">
        <v>251</v>
      </c>
      <c r="L208" s="12">
        <v>12767113.029999999</v>
      </c>
      <c r="M208" s="12">
        <v>0</v>
      </c>
      <c r="N208" s="12">
        <v>0</v>
      </c>
      <c r="O208" s="12">
        <v>0</v>
      </c>
      <c r="P208" s="12">
        <f t="shared" si="45"/>
        <v>12767113.029999999</v>
      </c>
      <c r="Q208" s="12">
        <f t="shared" si="46"/>
        <v>2747.1044587604465</v>
      </c>
      <c r="R208" s="12">
        <v>17606.61</v>
      </c>
      <c r="S208" s="13">
        <v>43100</v>
      </c>
    </row>
    <row r="209" spans="1:19" x14ac:dyDescent="0.3">
      <c r="A209" s="7">
        <v>182</v>
      </c>
      <c r="B209" s="8" t="s">
        <v>1264</v>
      </c>
      <c r="C209" s="9">
        <v>1975</v>
      </c>
      <c r="D209" s="10">
        <v>0</v>
      </c>
      <c r="E209" s="25" t="s">
        <v>69</v>
      </c>
      <c r="F209" s="10">
        <v>5</v>
      </c>
      <c r="G209" s="10">
        <v>4</v>
      </c>
      <c r="H209" s="15">
        <v>6090.61</v>
      </c>
      <c r="I209" s="15">
        <v>3285.31</v>
      </c>
      <c r="J209" s="26">
        <v>2100.17</v>
      </c>
      <c r="K209" s="11">
        <v>179</v>
      </c>
      <c r="L209" s="12">
        <v>1288563.1200000001</v>
      </c>
      <c r="M209" s="12">
        <v>0</v>
      </c>
      <c r="N209" s="12">
        <v>0</v>
      </c>
      <c r="O209" s="12">
        <v>0</v>
      </c>
      <c r="P209" s="12">
        <f t="shared" si="45"/>
        <v>1288563.1200000001</v>
      </c>
      <c r="Q209" s="12">
        <f t="shared" si="46"/>
        <v>392.21964441711748</v>
      </c>
      <c r="R209" s="12">
        <v>17606.61</v>
      </c>
      <c r="S209" s="13">
        <v>43100</v>
      </c>
    </row>
    <row r="210" spans="1:19" x14ac:dyDescent="0.25">
      <c r="A210" s="7">
        <v>183</v>
      </c>
      <c r="B210" s="8" t="s">
        <v>221</v>
      </c>
      <c r="C210" s="9">
        <v>1976</v>
      </c>
      <c r="D210" s="10">
        <v>0</v>
      </c>
      <c r="E210" s="12" t="s">
        <v>29</v>
      </c>
      <c r="F210" s="10">
        <v>9</v>
      </c>
      <c r="G210" s="10">
        <v>1</v>
      </c>
      <c r="H210" s="15">
        <v>8716.17</v>
      </c>
      <c r="I210" s="15">
        <v>5232.37</v>
      </c>
      <c r="J210" s="66">
        <v>3044</v>
      </c>
      <c r="K210" s="65">
        <v>254</v>
      </c>
      <c r="L210" s="12">
        <v>12267005.43</v>
      </c>
      <c r="M210" s="12">
        <v>0</v>
      </c>
      <c r="N210" s="12">
        <v>0</v>
      </c>
      <c r="O210" s="12">
        <v>0</v>
      </c>
      <c r="P210" s="12">
        <f t="shared" si="45"/>
        <v>12267005.43</v>
      </c>
      <c r="Q210" s="12">
        <f t="shared" si="46"/>
        <v>2344.4453335677713</v>
      </c>
      <c r="R210" s="12">
        <v>29036.9</v>
      </c>
      <c r="S210" s="13">
        <v>43100</v>
      </c>
    </row>
    <row r="211" spans="1:19" x14ac:dyDescent="0.3">
      <c r="A211" s="7">
        <v>184</v>
      </c>
      <c r="B211" s="8" t="s">
        <v>222</v>
      </c>
      <c r="C211" s="9">
        <v>1976</v>
      </c>
      <c r="D211" s="10">
        <v>0</v>
      </c>
      <c r="E211" s="25" t="s">
        <v>69</v>
      </c>
      <c r="F211" s="10">
        <v>5</v>
      </c>
      <c r="G211" s="10">
        <v>8</v>
      </c>
      <c r="H211" s="15">
        <v>6159.6</v>
      </c>
      <c r="I211" s="15">
        <v>5463.5</v>
      </c>
      <c r="J211" s="26">
        <v>4530.7</v>
      </c>
      <c r="K211" s="11">
        <v>320</v>
      </c>
      <c r="L211" s="12">
        <v>23065916.530000001</v>
      </c>
      <c r="M211" s="12">
        <v>0</v>
      </c>
      <c r="N211" s="12">
        <v>0</v>
      </c>
      <c r="O211" s="12">
        <v>0</v>
      </c>
      <c r="P211" s="12">
        <f t="shared" si="45"/>
        <v>23065916.530000001</v>
      </c>
      <c r="Q211" s="12">
        <f t="shared" si="46"/>
        <v>4221.8205417772497</v>
      </c>
      <c r="R211" s="12">
        <v>17606.61</v>
      </c>
      <c r="S211" s="13">
        <v>43100</v>
      </c>
    </row>
    <row r="212" spans="1:19" x14ac:dyDescent="0.3">
      <c r="A212" s="7">
        <v>185</v>
      </c>
      <c r="B212" s="8" t="s">
        <v>223</v>
      </c>
      <c r="C212" s="9">
        <v>1976</v>
      </c>
      <c r="D212" s="10">
        <v>0</v>
      </c>
      <c r="E212" s="25" t="s">
        <v>69</v>
      </c>
      <c r="F212" s="10">
        <v>5</v>
      </c>
      <c r="G212" s="10">
        <v>6</v>
      </c>
      <c r="H212" s="15">
        <v>5298.53</v>
      </c>
      <c r="I212" s="15">
        <v>4728.33</v>
      </c>
      <c r="J212" s="26">
        <v>4214.83</v>
      </c>
      <c r="K212" s="11">
        <v>307</v>
      </c>
      <c r="L212" s="12">
        <v>20391443.260000002</v>
      </c>
      <c r="M212" s="12">
        <v>0</v>
      </c>
      <c r="N212" s="12">
        <v>0</v>
      </c>
      <c r="O212" s="12">
        <v>0</v>
      </c>
      <c r="P212" s="12">
        <f t="shared" si="45"/>
        <v>20391443.260000002</v>
      </c>
      <c r="Q212" s="12">
        <f t="shared" si="46"/>
        <v>4312.6100039548855</v>
      </c>
      <c r="R212" s="12">
        <v>17606.61</v>
      </c>
      <c r="S212" s="13">
        <v>43100</v>
      </c>
    </row>
    <row r="213" spans="1:19" x14ac:dyDescent="0.3">
      <c r="A213" s="7">
        <v>186</v>
      </c>
      <c r="B213" s="8" t="s">
        <v>224</v>
      </c>
      <c r="C213" s="9">
        <v>1976</v>
      </c>
      <c r="D213" s="10">
        <v>0</v>
      </c>
      <c r="E213" s="25" t="s">
        <v>69</v>
      </c>
      <c r="F213" s="10">
        <v>5</v>
      </c>
      <c r="G213" s="10">
        <v>4</v>
      </c>
      <c r="H213" s="15">
        <v>3666.6</v>
      </c>
      <c r="I213" s="15">
        <v>3314.2</v>
      </c>
      <c r="J213" s="26">
        <v>3172.5</v>
      </c>
      <c r="K213" s="11">
        <v>210</v>
      </c>
      <c r="L213" s="12">
        <v>11658195.619999999</v>
      </c>
      <c r="M213" s="12">
        <v>0</v>
      </c>
      <c r="N213" s="12">
        <v>0</v>
      </c>
      <c r="O213" s="12">
        <v>0</v>
      </c>
      <c r="P213" s="12">
        <f t="shared" si="45"/>
        <v>11658195.619999999</v>
      </c>
      <c r="Q213" s="12">
        <f t="shared" si="46"/>
        <v>3517.6499969826805</v>
      </c>
      <c r="R213" s="12">
        <v>17606.61</v>
      </c>
      <c r="S213" s="13">
        <v>43100</v>
      </c>
    </row>
    <row r="214" spans="1:19" x14ac:dyDescent="0.3">
      <c r="A214" s="7">
        <v>187</v>
      </c>
      <c r="B214" s="8" t="s">
        <v>225</v>
      </c>
      <c r="C214" s="9">
        <v>1980</v>
      </c>
      <c r="D214" s="10">
        <v>0</v>
      </c>
      <c r="E214" s="25" t="s">
        <v>29</v>
      </c>
      <c r="F214" s="10">
        <v>5</v>
      </c>
      <c r="G214" s="10">
        <v>1</v>
      </c>
      <c r="H214" s="15">
        <v>1116.5999999999999</v>
      </c>
      <c r="I214" s="15">
        <v>1042.3</v>
      </c>
      <c r="J214" s="26">
        <v>848.4</v>
      </c>
      <c r="K214" s="11">
        <v>32</v>
      </c>
      <c r="L214" s="12">
        <v>2244156.81</v>
      </c>
      <c r="M214" s="12">
        <v>0</v>
      </c>
      <c r="N214" s="12">
        <v>0</v>
      </c>
      <c r="O214" s="12">
        <v>0</v>
      </c>
      <c r="P214" s="12">
        <f t="shared" si="45"/>
        <v>2244156.81</v>
      </c>
      <c r="Q214" s="12">
        <f t="shared" si="46"/>
        <v>2153.0814640698459</v>
      </c>
      <c r="R214" s="12">
        <v>27958.74</v>
      </c>
      <c r="S214" s="13">
        <v>43100</v>
      </c>
    </row>
    <row r="215" spans="1:19" x14ac:dyDescent="0.3">
      <c r="A215" s="7">
        <v>188</v>
      </c>
      <c r="B215" s="8" t="s">
        <v>226</v>
      </c>
      <c r="C215" s="9">
        <v>1976</v>
      </c>
      <c r="D215" s="10">
        <v>0</v>
      </c>
      <c r="E215" s="25" t="s">
        <v>69</v>
      </c>
      <c r="F215" s="10">
        <v>5</v>
      </c>
      <c r="G215" s="10">
        <v>8</v>
      </c>
      <c r="H215" s="15">
        <v>6168.0499999999993</v>
      </c>
      <c r="I215" s="15">
        <v>5485.15</v>
      </c>
      <c r="J215" s="26">
        <v>5139.7</v>
      </c>
      <c r="K215" s="11">
        <v>307</v>
      </c>
      <c r="L215" s="12">
        <v>16039236.82</v>
      </c>
      <c r="M215" s="12">
        <v>0</v>
      </c>
      <c r="N215" s="12">
        <v>0</v>
      </c>
      <c r="O215" s="12">
        <v>0</v>
      </c>
      <c r="P215" s="12">
        <f t="shared" si="45"/>
        <v>16039236.82</v>
      </c>
      <c r="Q215" s="12">
        <f t="shared" si="46"/>
        <v>2924.1200003646209</v>
      </c>
      <c r="R215" s="12">
        <v>17606.61</v>
      </c>
      <c r="S215" s="13">
        <v>43100</v>
      </c>
    </row>
    <row r="216" spans="1:19" x14ac:dyDescent="0.3">
      <c r="A216" s="7">
        <v>189</v>
      </c>
      <c r="B216" s="8" t="s">
        <v>227</v>
      </c>
      <c r="C216" s="9">
        <v>1976</v>
      </c>
      <c r="D216" s="10">
        <v>0</v>
      </c>
      <c r="E216" s="12" t="s">
        <v>29</v>
      </c>
      <c r="F216" s="10">
        <v>9</v>
      </c>
      <c r="G216" s="10">
        <v>2</v>
      </c>
      <c r="H216" s="15">
        <v>6444.5999999999995</v>
      </c>
      <c r="I216" s="15">
        <v>5411.4</v>
      </c>
      <c r="J216" s="26">
        <v>3888.5</v>
      </c>
      <c r="K216" s="11">
        <v>381</v>
      </c>
      <c r="L216" s="12">
        <v>7074934.0599999996</v>
      </c>
      <c r="M216" s="12">
        <v>0</v>
      </c>
      <c r="N216" s="12">
        <v>0</v>
      </c>
      <c r="O216" s="12">
        <v>0</v>
      </c>
      <c r="P216" s="12">
        <f t="shared" si="45"/>
        <v>7074934.0599999996</v>
      </c>
      <c r="Q216" s="12">
        <f t="shared" si="46"/>
        <v>1307.4128802158407</v>
      </c>
      <c r="R216" s="12">
        <v>29036.9</v>
      </c>
      <c r="S216" s="13">
        <v>43100</v>
      </c>
    </row>
    <row r="217" spans="1:19" x14ac:dyDescent="0.3">
      <c r="A217" s="7">
        <v>190</v>
      </c>
      <c r="B217" s="8" t="s">
        <v>1265</v>
      </c>
      <c r="C217" s="9">
        <v>1974</v>
      </c>
      <c r="D217" s="10">
        <v>0</v>
      </c>
      <c r="E217" s="25" t="s">
        <v>69</v>
      </c>
      <c r="F217" s="10">
        <v>5</v>
      </c>
      <c r="G217" s="10">
        <v>6</v>
      </c>
      <c r="H217" s="15">
        <v>8812.5</v>
      </c>
      <c r="I217" s="15">
        <v>4613</v>
      </c>
      <c r="J217" s="26">
        <v>2769.1</v>
      </c>
      <c r="K217" s="11">
        <v>277</v>
      </c>
      <c r="L217" s="12">
        <v>1856778.49</v>
      </c>
      <c r="M217" s="12">
        <v>0</v>
      </c>
      <c r="N217" s="12">
        <v>0</v>
      </c>
      <c r="O217" s="12">
        <v>0</v>
      </c>
      <c r="P217" s="12">
        <f>L217-(M217+N217+O217)</f>
        <v>1856778.49</v>
      </c>
      <c r="Q217" s="12">
        <f t="shared" si="46"/>
        <v>402.50996965098636</v>
      </c>
      <c r="R217" s="12">
        <v>17606.61</v>
      </c>
      <c r="S217" s="13">
        <v>43100</v>
      </c>
    </row>
    <row r="218" spans="1:19" x14ac:dyDescent="0.3">
      <c r="A218" s="7">
        <v>191</v>
      </c>
      <c r="B218" s="8" t="s">
        <v>1266</v>
      </c>
      <c r="C218" s="9">
        <v>1974</v>
      </c>
      <c r="D218" s="10">
        <v>0</v>
      </c>
      <c r="E218" s="25" t="s">
        <v>69</v>
      </c>
      <c r="F218" s="10">
        <v>5</v>
      </c>
      <c r="G218" s="10">
        <v>6</v>
      </c>
      <c r="H218" s="15">
        <v>8813.4</v>
      </c>
      <c r="I218" s="15">
        <v>4643.8999999999996</v>
      </c>
      <c r="J218" s="26">
        <v>2729.6</v>
      </c>
      <c r="K218" s="11">
        <v>210</v>
      </c>
      <c r="L218" s="12">
        <v>1867602.86</v>
      </c>
      <c r="M218" s="12">
        <v>0</v>
      </c>
      <c r="N218" s="12">
        <v>0</v>
      </c>
      <c r="O218" s="12">
        <v>0</v>
      </c>
      <c r="P218" s="12">
        <f>L218-(M218+N218+O218)</f>
        <v>1867602.86</v>
      </c>
      <c r="Q218" s="12">
        <f t="shared" si="46"/>
        <v>402.1625917870756</v>
      </c>
      <c r="R218" s="12">
        <v>17606.61</v>
      </c>
      <c r="S218" s="13">
        <v>43100</v>
      </c>
    </row>
    <row r="219" spans="1:19" x14ac:dyDescent="0.3">
      <c r="A219" s="7">
        <v>192</v>
      </c>
      <c r="B219" s="8" t="s">
        <v>228</v>
      </c>
      <c r="C219" s="9">
        <v>1979</v>
      </c>
      <c r="D219" s="10">
        <v>0</v>
      </c>
      <c r="E219" s="25" t="s">
        <v>69</v>
      </c>
      <c r="F219" s="10">
        <v>5</v>
      </c>
      <c r="G219" s="10">
        <v>5</v>
      </c>
      <c r="H219" s="15">
        <v>3942.1</v>
      </c>
      <c r="I219" s="15">
        <v>3473.9</v>
      </c>
      <c r="J219" s="26">
        <v>3334.6</v>
      </c>
      <c r="K219" s="11">
        <v>195</v>
      </c>
      <c r="L219" s="12">
        <v>14177146.49</v>
      </c>
      <c r="M219" s="12">
        <v>0</v>
      </c>
      <c r="N219" s="12">
        <v>0</v>
      </c>
      <c r="O219" s="12">
        <v>0</v>
      </c>
      <c r="P219" s="12">
        <f t="shared" ref="P219:P250" si="47">L219-(M219+N219+O219)</f>
        <v>14177146.49</v>
      </c>
      <c r="Q219" s="12">
        <f t="shared" si="46"/>
        <v>4081.0462275828318</v>
      </c>
      <c r="R219" s="12">
        <v>17606.61</v>
      </c>
      <c r="S219" s="13">
        <v>43100</v>
      </c>
    </row>
    <row r="220" spans="1:19" x14ac:dyDescent="0.3">
      <c r="A220" s="7">
        <v>193</v>
      </c>
      <c r="B220" s="8" t="s">
        <v>1267</v>
      </c>
      <c r="C220" s="9">
        <v>1974</v>
      </c>
      <c r="D220" s="10">
        <v>0</v>
      </c>
      <c r="E220" s="25" t="s">
        <v>69</v>
      </c>
      <c r="F220" s="10">
        <v>5</v>
      </c>
      <c r="G220" s="10">
        <v>8</v>
      </c>
      <c r="H220" s="15">
        <v>10513.7</v>
      </c>
      <c r="I220" s="15">
        <v>5507.9</v>
      </c>
      <c r="J220" s="26">
        <v>3496.2</v>
      </c>
      <c r="K220" s="11">
        <v>324</v>
      </c>
      <c r="L220" s="12">
        <v>2452963.58</v>
      </c>
      <c r="M220" s="12">
        <v>0</v>
      </c>
      <c r="N220" s="12">
        <v>0</v>
      </c>
      <c r="O220" s="12">
        <v>0</v>
      </c>
      <c r="P220" s="12">
        <f t="shared" si="47"/>
        <v>2452963.58</v>
      </c>
      <c r="Q220" s="12">
        <f t="shared" si="46"/>
        <v>445.3536883385683</v>
      </c>
      <c r="R220" s="12">
        <v>17606.61</v>
      </c>
      <c r="S220" s="13">
        <v>43100</v>
      </c>
    </row>
    <row r="221" spans="1:19" x14ac:dyDescent="0.3">
      <c r="A221" s="7">
        <v>194</v>
      </c>
      <c r="B221" s="8" t="s">
        <v>1268</v>
      </c>
      <c r="C221" s="9">
        <v>1975</v>
      </c>
      <c r="D221" s="10">
        <v>0</v>
      </c>
      <c r="E221" s="25" t="s">
        <v>29</v>
      </c>
      <c r="F221" s="10">
        <v>5</v>
      </c>
      <c r="G221" s="10">
        <v>8</v>
      </c>
      <c r="H221" s="15">
        <v>10533.8</v>
      </c>
      <c r="I221" s="15">
        <v>5503</v>
      </c>
      <c r="J221" s="26">
        <v>3243.4</v>
      </c>
      <c r="K221" s="11">
        <v>297</v>
      </c>
      <c r="L221" s="12">
        <v>2574619.15</v>
      </c>
      <c r="M221" s="12">
        <v>0</v>
      </c>
      <c r="N221" s="12">
        <v>0</v>
      </c>
      <c r="O221" s="12">
        <v>0</v>
      </c>
      <c r="P221" s="12">
        <f t="shared" si="47"/>
        <v>2574619.15</v>
      </c>
      <c r="Q221" s="12">
        <f t="shared" si="46"/>
        <v>467.85737779393054</v>
      </c>
      <c r="R221" s="12">
        <v>27958.74</v>
      </c>
      <c r="S221" s="13">
        <v>43100</v>
      </c>
    </row>
    <row r="222" spans="1:19" x14ac:dyDescent="0.3">
      <c r="A222" s="7">
        <v>195</v>
      </c>
      <c r="B222" s="8" t="s">
        <v>229</v>
      </c>
      <c r="C222" s="9">
        <v>1977</v>
      </c>
      <c r="D222" s="10">
        <v>0</v>
      </c>
      <c r="E222" s="25" t="s">
        <v>29</v>
      </c>
      <c r="F222" s="10">
        <v>5</v>
      </c>
      <c r="G222" s="10">
        <v>1</v>
      </c>
      <c r="H222" s="15">
        <v>1021.1</v>
      </c>
      <c r="I222" s="15">
        <v>894.9</v>
      </c>
      <c r="J222" s="26">
        <v>717</v>
      </c>
      <c r="K222" s="11">
        <v>37</v>
      </c>
      <c r="L222" s="12">
        <v>6242431.1399999997</v>
      </c>
      <c r="M222" s="12">
        <v>0</v>
      </c>
      <c r="N222" s="12">
        <v>0</v>
      </c>
      <c r="O222" s="12">
        <v>0</v>
      </c>
      <c r="P222" s="12">
        <f t="shared" si="47"/>
        <v>6242431.1399999997</v>
      </c>
      <c r="Q222" s="12">
        <f t="shared" si="46"/>
        <v>6975.5627891384511</v>
      </c>
      <c r="R222" s="12">
        <v>27958.74</v>
      </c>
      <c r="S222" s="13">
        <v>43100</v>
      </c>
    </row>
    <row r="223" spans="1:19" x14ac:dyDescent="0.25">
      <c r="A223" s="7">
        <v>196</v>
      </c>
      <c r="B223" s="8" t="s">
        <v>230</v>
      </c>
      <c r="C223" s="9">
        <v>1980</v>
      </c>
      <c r="D223" s="10">
        <v>0</v>
      </c>
      <c r="E223" s="25" t="s">
        <v>69</v>
      </c>
      <c r="F223" s="10">
        <v>5</v>
      </c>
      <c r="G223" s="10">
        <v>4</v>
      </c>
      <c r="H223" s="15">
        <v>5104.5</v>
      </c>
      <c r="I223" s="15">
        <v>2652</v>
      </c>
      <c r="J223" s="26">
        <v>2504.8000000000002</v>
      </c>
      <c r="K223" s="67">
        <v>152</v>
      </c>
      <c r="L223" s="12">
        <v>6350599.6900000004</v>
      </c>
      <c r="M223" s="12">
        <v>0</v>
      </c>
      <c r="N223" s="12">
        <v>0</v>
      </c>
      <c r="O223" s="12">
        <v>0</v>
      </c>
      <c r="P223" s="12">
        <f t="shared" si="47"/>
        <v>6350599.6900000004</v>
      </c>
      <c r="Q223" s="12">
        <f t="shared" si="46"/>
        <v>2394.6454336349925</v>
      </c>
      <c r="R223" s="12">
        <v>17606.61</v>
      </c>
      <c r="S223" s="13">
        <v>43100</v>
      </c>
    </row>
    <row r="224" spans="1:19" x14ac:dyDescent="0.25">
      <c r="A224" s="7">
        <v>197</v>
      </c>
      <c r="B224" s="8" t="s">
        <v>231</v>
      </c>
      <c r="C224" s="9">
        <v>1979</v>
      </c>
      <c r="D224" s="10">
        <v>0</v>
      </c>
      <c r="E224" s="25" t="s">
        <v>69</v>
      </c>
      <c r="F224" s="10">
        <v>5</v>
      </c>
      <c r="G224" s="10">
        <v>4</v>
      </c>
      <c r="H224" s="15">
        <v>5111.75</v>
      </c>
      <c r="I224" s="15">
        <v>2644.55</v>
      </c>
      <c r="J224" s="26">
        <v>2644.55</v>
      </c>
      <c r="K224" s="67">
        <v>155</v>
      </c>
      <c r="L224" s="12">
        <v>13313195.779999999</v>
      </c>
      <c r="M224" s="12">
        <v>0</v>
      </c>
      <c r="N224" s="12">
        <v>0</v>
      </c>
      <c r="O224" s="12">
        <v>0</v>
      </c>
      <c r="P224" s="12">
        <f t="shared" si="47"/>
        <v>13313195.779999999</v>
      </c>
      <c r="Q224" s="12">
        <f t="shared" si="46"/>
        <v>5034.2008205554812</v>
      </c>
      <c r="R224" s="12">
        <v>17606.61</v>
      </c>
      <c r="S224" s="13">
        <v>43100</v>
      </c>
    </row>
    <row r="225" spans="1:19" x14ac:dyDescent="0.25">
      <c r="A225" s="7">
        <v>198</v>
      </c>
      <c r="B225" s="8" t="s">
        <v>232</v>
      </c>
      <c r="C225" s="9">
        <v>1979</v>
      </c>
      <c r="D225" s="10">
        <v>0</v>
      </c>
      <c r="E225" s="25" t="s">
        <v>69</v>
      </c>
      <c r="F225" s="10">
        <v>5</v>
      </c>
      <c r="G225" s="10">
        <v>4</v>
      </c>
      <c r="H225" s="15">
        <v>5186.3599999999997</v>
      </c>
      <c r="I225" s="15">
        <v>2673.76</v>
      </c>
      <c r="J225" s="26">
        <v>2491.96</v>
      </c>
      <c r="K225" s="67">
        <v>154</v>
      </c>
      <c r="L225" s="12">
        <v>7337217.1399999997</v>
      </c>
      <c r="M225" s="12">
        <v>0</v>
      </c>
      <c r="N225" s="12">
        <v>0</v>
      </c>
      <c r="O225" s="12">
        <v>0</v>
      </c>
      <c r="P225" s="12">
        <f t="shared" si="47"/>
        <v>7337217.1399999997</v>
      </c>
      <c r="Q225" s="12">
        <f t="shared" si="46"/>
        <v>2744.1569699599063</v>
      </c>
      <c r="R225" s="12">
        <v>17606.61</v>
      </c>
      <c r="S225" s="13">
        <v>43100</v>
      </c>
    </row>
    <row r="226" spans="1:19" x14ac:dyDescent="0.25">
      <c r="A226" s="7">
        <v>199</v>
      </c>
      <c r="B226" s="8" t="s">
        <v>233</v>
      </c>
      <c r="C226" s="9">
        <v>1979</v>
      </c>
      <c r="D226" s="10">
        <v>0</v>
      </c>
      <c r="E226" s="25" t="s">
        <v>69</v>
      </c>
      <c r="F226" s="10">
        <v>5</v>
      </c>
      <c r="G226" s="10">
        <v>4</v>
      </c>
      <c r="H226" s="15">
        <v>5115.8</v>
      </c>
      <c r="I226" s="15">
        <v>2647.7</v>
      </c>
      <c r="J226" s="26">
        <v>2414.1</v>
      </c>
      <c r="K226" s="67">
        <v>171</v>
      </c>
      <c r="L226" s="12">
        <v>10223761.17</v>
      </c>
      <c r="M226" s="12">
        <v>0</v>
      </c>
      <c r="N226" s="12">
        <v>0</v>
      </c>
      <c r="O226" s="12">
        <v>0</v>
      </c>
      <c r="P226" s="12">
        <f t="shared" si="47"/>
        <v>10223761.17</v>
      </c>
      <c r="Q226" s="12">
        <f t="shared" si="46"/>
        <v>3861.3744646296786</v>
      </c>
      <c r="R226" s="12">
        <v>17606.61</v>
      </c>
      <c r="S226" s="13">
        <v>43100</v>
      </c>
    </row>
    <row r="227" spans="1:19" x14ac:dyDescent="0.25">
      <c r="A227" s="7">
        <v>200</v>
      </c>
      <c r="B227" s="8" t="s">
        <v>234</v>
      </c>
      <c r="C227" s="9">
        <v>1975</v>
      </c>
      <c r="D227" s="10">
        <v>0</v>
      </c>
      <c r="E227" s="25" t="s">
        <v>69</v>
      </c>
      <c r="F227" s="10">
        <v>5</v>
      </c>
      <c r="G227" s="10">
        <v>4</v>
      </c>
      <c r="H227" s="15">
        <v>5421.8</v>
      </c>
      <c r="I227" s="15">
        <v>3350.2</v>
      </c>
      <c r="J227" s="26">
        <v>1739.6</v>
      </c>
      <c r="K227" s="67">
        <v>166</v>
      </c>
      <c r="L227" s="12">
        <v>7816401.6299999999</v>
      </c>
      <c r="M227" s="12">
        <v>0</v>
      </c>
      <c r="N227" s="12">
        <v>0</v>
      </c>
      <c r="O227" s="12">
        <v>0</v>
      </c>
      <c r="P227" s="12">
        <f t="shared" si="47"/>
        <v>7816401.6299999999</v>
      </c>
      <c r="Q227" s="12">
        <f t="shared" si="46"/>
        <v>2333.114927467017</v>
      </c>
      <c r="R227" s="12">
        <v>17606.61</v>
      </c>
      <c r="S227" s="13">
        <v>43100</v>
      </c>
    </row>
    <row r="228" spans="1:19" x14ac:dyDescent="0.25">
      <c r="A228" s="7">
        <v>201</v>
      </c>
      <c r="B228" s="8" t="s">
        <v>235</v>
      </c>
      <c r="C228" s="9">
        <v>1975</v>
      </c>
      <c r="D228" s="10">
        <v>0</v>
      </c>
      <c r="E228" s="25" t="s">
        <v>69</v>
      </c>
      <c r="F228" s="10">
        <v>5</v>
      </c>
      <c r="G228" s="10">
        <v>4</v>
      </c>
      <c r="H228" s="15">
        <v>5461.8</v>
      </c>
      <c r="I228" s="15">
        <v>3445.2</v>
      </c>
      <c r="J228" s="26">
        <v>2105.8000000000002</v>
      </c>
      <c r="K228" s="67">
        <v>219</v>
      </c>
      <c r="L228" s="12">
        <v>9997523.75</v>
      </c>
      <c r="M228" s="12">
        <v>0</v>
      </c>
      <c r="N228" s="12">
        <v>0</v>
      </c>
      <c r="O228" s="12">
        <v>0</v>
      </c>
      <c r="P228" s="12">
        <f t="shared" si="47"/>
        <v>9997523.75</v>
      </c>
      <c r="Q228" s="12">
        <f t="shared" si="46"/>
        <v>2901.8703558574248</v>
      </c>
      <c r="R228" s="12">
        <v>17606.61</v>
      </c>
      <c r="S228" s="13">
        <v>43100</v>
      </c>
    </row>
    <row r="229" spans="1:19" x14ac:dyDescent="0.25">
      <c r="A229" s="7">
        <v>202</v>
      </c>
      <c r="B229" s="8" t="s">
        <v>236</v>
      </c>
      <c r="C229" s="9">
        <v>1975</v>
      </c>
      <c r="D229" s="10">
        <v>0</v>
      </c>
      <c r="E229" s="25" t="s">
        <v>29</v>
      </c>
      <c r="F229" s="10">
        <v>5</v>
      </c>
      <c r="G229" s="10">
        <v>4</v>
      </c>
      <c r="H229" s="15">
        <v>5488.9</v>
      </c>
      <c r="I229" s="15">
        <v>3389.8</v>
      </c>
      <c r="J229" s="26">
        <v>2103.4</v>
      </c>
      <c r="K229" s="67">
        <v>179</v>
      </c>
      <c r="L229" s="12">
        <v>8764595.3800000008</v>
      </c>
      <c r="M229" s="12">
        <v>0</v>
      </c>
      <c r="N229" s="12">
        <v>0</v>
      </c>
      <c r="O229" s="12">
        <v>0</v>
      </c>
      <c r="P229" s="12">
        <f t="shared" si="47"/>
        <v>8764595.3800000008</v>
      </c>
      <c r="Q229" s="12">
        <f t="shared" si="46"/>
        <v>2585.578907310166</v>
      </c>
      <c r="R229" s="12">
        <v>27958.74</v>
      </c>
      <c r="S229" s="13">
        <v>43100</v>
      </c>
    </row>
    <row r="230" spans="1:19" x14ac:dyDescent="0.25">
      <c r="A230" s="7">
        <v>203</v>
      </c>
      <c r="B230" s="8" t="s">
        <v>237</v>
      </c>
      <c r="C230" s="9">
        <v>1975</v>
      </c>
      <c r="D230" s="10">
        <v>0</v>
      </c>
      <c r="E230" s="25" t="s">
        <v>29</v>
      </c>
      <c r="F230" s="10">
        <v>5</v>
      </c>
      <c r="G230" s="10">
        <v>4</v>
      </c>
      <c r="H230" s="15">
        <v>5431.5</v>
      </c>
      <c r="I230" s="15">
        <v>3432.4</v>
      </c>
      <c r="J230" s="26">
        <v>2080.3000000000002</v>
      </c>
      <c r="K230" s="67">
        <v>219</v>
      </c>
      <c r="L230" s="12">
        <v>8821771.1699999999</v>
      </c>
      <c r="M230" s="12">
        <v>0</v>
      </c>
      <c r="N230" s="12">
        <v>0</v>
      </c>
      <c r="O230" s="12">
        <v>0</v>
      </c>
      <c r="P230" s="12">
        <f t="shared" si="47"/>
        <v>8821771.1699999999</v>
      </c>
      <c r="Q230" s="12">
        <f t="shared" ref="Q230:Q261" si="48">L230/I230</f>
        <v>2570.1465942197879</v>
      </c>
      <c r="R230" s="12">
        <v>27958.74</v>
      </c>
      <c r="S230" s="13">
        <v>43100</v>
      </c>
    </row>
    <row r="231" spans="1:19" x14ac:dyDescent="0.25">
      <c r="A231" s="7">
        <v>204</v>
      </c>
      <c r="B231" s="8" t="s">
        <v>238</v>
      </c>
      <c r="C231" s="9">
        <v>1975</v>
      </c>
      <c r="D231" s="10">
        <v>0</v>
      </c>
      <c r="E231" s="25" t="s">
        <v>29</v>
      </c>
      <c r="F231" s="10">
        <v>5</v>
      </c>
      <c r="G231" s="10">
        <v>4</v>
      </c>
      <c r="H231" s="15">
        <v>5449.4</v>
      </c>
      <c r="I231" s="15">
        <v>3389.3</v>
      </c>
      <c r="J231" s="26">
        <v>1993.2</v>
      </c>
      <c r="K231" s="67">
        <v>195</v>
      </c>
      <c r="L231" s="12">
        <v>6057129.0700000003</v>
      </c>
      <c r="M231" s="12">
        <v>0</v>
      </c>
      <c r="N231" s="12">
        <v>0</v>
      </c>
      <c r="O231" s="12">
        <v>0</v>
      </c>
      <c r="P231" s="12">
        <f t="shared" si="47"/>
        <v>6057129.0700000003</v>
      </c>
      <c r="Q231" s="12">
        <f t="shared" si="48"/>
        <v>1787.1327619272415</v>
      </c>
      <c r="R231" s="12">
        <v>27958.74</v>
      </c>
      <c r="S231" s="13">
        <v>43100</v>
      </c>
    </row>
    <row r="232" spans="1:19" x14ac:dyDescent="0.3">
      <c r="A232" s="7">
        <v>205</v>
      </c>
      <c r="B232" s="8" t="s">
        <v>239</v>
      </c>
      <c r="C232" s="9">
        <v>1977</v>
      </c>
      <c r="D232" s="10">
        <v>0</v>
      </c>
      <c r="E232" s="25" t="s">
        <v>29</v>
      </c>
      <c r="F232" s="10">
        <v>5</v>
      </c>
      <c r="G232" s="10">
        <v>1</v>
      </c>
      <c r="H232" s="15">
        <v>1085.2</v>
      </c>
      <c r="I232" s="15">
        <v>974.7</v>
      </c>
      <c r="J232" s="26">
        <v>795.2</v>
      </c>
      <c r="K232" s="11">
        <v>34</v>
      </c>
      <c r="L232" s="12">
        <v>7963685.3200000003</v>
      </c>
      <c r="M232" s="12">
        <v>0</v>
      </c>
      <c r="N232" s="12">
        <v>0</v>
      </c>
      <c r="O232" s="12">
        <v>0</v>
      </c>
      <c r="P232" s="12">
        <f t="shared" si="47"/>
        <v>7963685.3200000003</v>
      </c>
      <c r="Q232" s="12">
        <f t="shared" si="48"/>
        <v>8170.3963475941318</v>
      </c>
      <c r="R232" s="12">
        <v>27958.74</v>
      </c>
      <c r="S232" s="13">
        <v>43100</v>
      </c>
    </row>
    <row r="233" spans="1:19" x14ac:dyDescent="0.3">
      <c r="A233" s="7">
        <v>206</v>
      </c>
      <c r="B233" s="8" t="s">
        <v>240</v>
      </c>
      <c r="C233" s="9">
        <v>1976</v>
      </c>
      <c r="D233" s="10">
        <v>0</v>
      </c>
      <c r="E233" s="25" t="s">
        <v>29</v>
      </c>
      <c r="F233" s="10">
        <v>5</v>
      </c>
      <c r="G233" s="10">
        <v>4</v>
      </c>
      <c r="H233" s="15">
        <v>3814.13</v>
      </c>
      <c r="I233" s="15">
        <v>3411.83</v>
      </c>
      <c r="J233" s="26">
        <v>3184.53</v>
      </c>
      <c r="K233" s="11">
        <v>289</v>
      </c>
      <c r="L233" s="12">
        <v>12122632.130000001</v>
      </c>
      <c r="M233" s="12">
        <v>0</v>
      </c>
      <c r="N233" s="12">
        <v>0</v>
      </c>
      <c r="O233" s="12">
        <v>0</v>
      </c>
      <c r="P233" s="12">
        <f t="shared" si="47"/>
        <v>12122632.130000001</v>
      </c>
      <c r="Q233" s="12">
        <f t="shared" si="48"/>
        <v>3553.1172801692937</v>
      </c>
      <c r="R233" s="12">
        <v>27958.74</v>
      </c>
      <c r="S233" s="13">
        <v>43100</v>
      </c>
    </row>
    <row r="234" spans="1:19" x14ac:dyDescent="0.3">
      <c r="A234" s="7">
        <v>207</v>
      </c>
      <c r="B234" s="8" t="s">
        <v>77</v>
      </c>
      <c r="C234" s="9">
        <v>1983</v>
      </c>
      <c r="D234" s="10">
        <v>0</v>
      </c>
      <c r="E234" s="25" t="s">
        <v>69</v>
      </c>
      <c r="F234" s="10">
        <v>9</v>
      </c>
      <c r="G234" s="10">
        <v>5</v>
      </c>
      <c r="H234" s="15">
        <v>10827.2</v>
      </c>
      <c r="I234" s="15">
        <v>9711.7000000000007</v>
      </c>
      <c r="J234" s="26">
        <v>9291.4</v>
      </c>
      <c r="K234" s="11">
        <v>510</v>
      </c>
      <c r="L234" s="12">
        <v>7920773.1100000003</v>
      </c>
      <c r="M234" s="12">
        <v>0</v>
      </c>
      <c r="N234" s="12">
        <v>0</v>
      </c>
      <c r="O234" s="12">
        <v>0</v>
      </c>
      <c r="P234" s="12">
        <f t="shared" si="47"/>
        <v>7920773.1100000003</v>
      </c>
      <c r="Q234" s="12">
        <f t="shared" si="48"/>
        <v>815.59079357887902</v>
      </c>
      <c r="R234" s="12">
        <v>21030.3</v>
      </c>
      <c r="S234" s="13">
        <v>43100</v>
      </c>
    </row>
    <row r="235" spans="1:19" x14ac:dyDescent="0.3">
      <c r="A235" s="7">
        <v>208</v>
      </c>
      <c r="B235" s="8" t="s">
        <v>241</v>
      </c>
      <c r="C235" s="58">
        <v>1979</v>
      </c>
      <c r="D235" s="10">
        <v>0</v>
      </c>
      <c r="E235" s="12" t="s">
        <v>29</v>
      </c>
      <c r="F235" s="10">
        <v>9</v>
      </c>
      <c r="G235" s="10">
        <v>1</v>
      </c>
      <c r="H235" s="15">
        <v>5983.22</v>
      </c>
      <c r="I235" s="15">
        <v>5594.52</v>
      </c>
      <c r="J235" s="12">
        <v>4713.92</v>
      </c>
      <c r="K235" s="11">
        <v>385</v>
      </c>
      <c r="L235" s="12">
        <v>23042137.420000002</v>
      </c>
      <c r="M235" s="12">
        <v>0</v>
      </c>
      <c r="N235" s="12">
        <v>0</v>
      </c>
      <c r="O235" s="12">
        <v>0</v>
      </c>
      <c r="P235" s="12">
        <f t="shared" si="47"/>
        <v>23042137.420000002</v>
      </c>
      <c r="Q235" s="12">
        <f t="shared" si="48"/>
        <v>4118.6978364542447</v>
      </c>
      <c r="R235" s="12">
        <v>29036.9</v>
      </c>
      <c r="S235" s="13">
        <v>43100</v>
      </c>
    </row>
    <row r="236" spans="1:19" x14ac:dyDescent="0.25">
      <c r="A236" s="7">
        <v>209</v>
      </c>
      <c r="B236" s="8" t="s">
        <v>242</v>
      </c>
      <c r="C236" s="58">
        <v>1984</v>
      </c>
      <c r="D236" s="10">
        <v>0</v>
      </c>
      <c r="E236" s="12" t="s">
        <v>29</v>
      </c>
      <c r="F236" s="10">
        <v>9</v>
      </c>
      <c r="G236" s="10">
        <v>1</v>
      </c>
      <c r="H236" s="15">
        <v>3343.3</v>
      </c>
      <c r="I236" s="15">
        <v>2306.6999999999998</v>
      </c>
      <c r="J236" s="10">
        <v>1964.2</v>
      </c>
      <c r="K236" s="65">
        <v>118</v>
      </c>
      <c r="L236" s="12">
        <v>10930237.449999999</v>
      </c>
      <c r="M236" s="12">
        <v>0</v>
      </c>
      <c r="N236" s="12">
        <v>0</v>
      </c>
      <c r="O236" s="12">
        <v>0</v>
      </c>
      <c r="P236" s="12">
        <f t="shared" si="47"/>
        <v>10930237.449999999</v>
      </c>
      <c r="Q236" s="12">
        <f t="shared" si="48"/>
        <v>4738.4737720553176</v>
      </c>
      <c r="R236" s="12">
        <v>29036.9</v>
      </c>
      <c r="S236" s="13">
        <v>43100</v>
      </c>
    </row>
    <row r="237" spans="1:19" x14ac:dyDescent="0.25">
      <c r="A237" s="7">
        <v>210</v>
      </c>
      <c r="B237" s="8" t="s">
        <v>243</v>
      </c>
      <c r="C237" s="9">
        <v>1977</v>
      </c>
      <c r="D237" s="10">
        <v>0</v>
      </c>
      <c r="E237" s="12" t="s">
        <v>29</v>
      </c>
      <c r="F237" s="10">
        <v>9</v>
      </c>
      <c r="G237" s="10">
        <v>1</v>
      </c>
      <c r="H237" s="15">
        <v>3398</v>
      </c>
      <c r="I237" s="15">
        <v>2339.9</v>
      </c>
      <c r="J237" s="10">
        <v>2106.5</v>
      </c>
      <c r="K237" s="65">
        <v>121</v>
      </c>
      <c r="L237" s="12">
        <v>12739414.85</v>
      </c>
      <c r="M237" s="12">
        <v>0</v>
      </c>
      <c r="N237" s="12">
        <v>0</v>
      </c>
      <c r="O237" s="12">
        <v>0</v>
      </c>
      <c r="P237" s="12">
        <f t="shared" si="47"/>
        <v>12739414.85</v>
      </c>
      <c r="Q237" s="12">
        <f t="shared" si="48"/>
        <v>5444.4270481644508</v>
      </c>
      <c r="R237" s="12">
        <v>29036.9</v>
      </c>
      <c r="S237" s="13">
        <v>43100</v>
      </c>
    </row>
    <row r="238" spans="1:19" x14ac:dyDescent="0.25">
      <c r="A238" s="7">
        <v>211</v>
      </c>
      <c r="B238" s="8" t="s">
        <v>244</v>
      </c>
      <c r="C238" s="9">
        <v>1978</v>
      </c>
      <c r="D238" s="10">
        <v>0</v>
      </c>
      <c r="E238" s="25" t="s">
        <v>69</v>
      </c>
      <c r="F238" s="10">
        <v>5</v>
      </c>
      <c r="G238" s="10">
        <v>6</v>
      </c>
      <c r="H238" s="15">
        <v>7499.3</v>
      </c>
      <c r="I238" s="15">
        <v>3842.8</v>
      </c>
      <c r="J238" s="10">
        <v>3565.5</v>
      </c>
      <c r="K238" s="65">
        <v>260</v>
      </c>
      <c r="L238" s="12">
        <v>15429956.41</v>
      </c>
      <c r="M238" s="12">
        <v>0</v>
      </c>
      <c r="N238" s="12">
        <v>0</v>
      </c>
      <c r="O238" s="12">
        <v>0</v>
      </c>
      <c r="P238" s="12">
        <f t="shared" si="47"/>
        <v>15429956.41</v>
      </c>
      <c r="Q238" s="12">
        <f t="shared" si="48"/>
        <v>4015.2899994795462</v>
      </c>
      <c r="R238" s="12">
        <v>17606.61</v>
      </c>
      <c r="S238" s="13">
        <v>43100</v>
      </c>
    </row>
    <row r="239" spans="1:19" x14ac:dyDescent="0.25">
      <c r="A239" s="7">
        <v>212</v>
      </c>
      <c r="B239" s="8" t="s">
        <v>245</v>
      </c>
      <c r="C239" s="9">
        <v>1974</v>
      </c>
      <c r="D239" s="10">
        <v>0</v>
      </c>
      <c r="E239" s="25" t="s">
        <v>69</v>
      </c>
      <c r="F239" s="10">
        <v>5</v>
      </c>
      <c r="G239" s="10">
        <v>4</v>
      </c>
      <c r="H239" s="15">
        <v>5421.4</v>
      </c>
      <c r="I239" s="15">
        <v>3381.3</v>
      </c>
      <c r="J239" s="10">
        <v>2102.6</v>
      </c>
      <c r="K239" s="65">
        <v>200</v>
      </c>
      <c r="L239" s="12">
        <v>13888030.24</v>
      </c>
      <c r="M239" s="12">
        <v>0</v>
      </c>
      <c r="N239" s="12">
        <v>0</v>
      </c>
      <c r="O239" s="12">
        <v>0</v>
      </c>
      <c r="P239" s="12">
        <f t="shared" si="47"/>
        <v>13888030.24</v>
      </c>
      <c r="Q239" s="12">
        <f t="shared" si="48"/>
        <v>4107.3049537160259</v>
      </c>
      <c r="R239" s="12">
        <v>17606.61</v>
      </c>
      <c r="S239" s="13">
        <v>43100</v>
      </c>
    </row>
    <row r="240" spans="1:19" x14ac:dyDescent="0.25">
      <c r="A240" s="7">
        <v>213</v>
      </c>
      <c r="B240" s="8" t="s">
        <v>246</v>
      </c>
      <c r="C240" s="9">
        <v>1974</v>
      </c>
      <c r="D240" s="10">
        <v>0</v>
      </c>
      <c r="E240" s="25" t="s">
        <v>69</v>
      </c>
      <c r="F240" s="10">
        <v>5</v>
      </c>
      <c r="G240" s="10">
        <v>4</v>
      </c>
      <c r="H240" s="15">
        <v>6320.7</v>
      </c>
      <c r="I240" s="15">
        <v>3276.2</v>
      </c>
      <c r="J240" s="10">
        <v>1954</v>
      </c>
      <c r="K240" s="65">
        <v>180</v>
      </c>
      <c r="L240" s="12">
        <v>3921493.73</v>
      </c>
      <c r="M240" s="12">
        <v>0</v>
      </c>
      <c r="N240" s="12">
        <v>0</v>
      </c>
      <c r="O240" s="12">
        <v>0</v>
      </c>
      <c r="P240" s="12">
        <f t="shared" si="47"/>
        <v>3921493.73</v>
      </c>
      <c r="Q240" s="12">
        <f t="shared" si="48"/>
        <v>1196.9640833892925</v>
      </c>
      <c r="R240" s="12">
        <v>17606.61</v>
      </c>
      <c r="S240" s="13">
        <v>43100</v>
      </c>
    </row>
    <row r="241" spans="1:19" x14ac:dyDescent="0.25">
      <c r="A241" s="7">
        <v>214</v>
      </c>
      <c r="B241" s="8" t="s">
        <v>247</v>
      </c>
      <c r="C241" s="9">
        <v>1983</v>
      </c>
      <c r="D241" s="10">
        <v>0</v>
      </c>
      <c r="E241" s="25" t="s">
        <v>69</v>
      </c>
      <c r="F241" s="10">
        <v>9</v>
      </c>
      <c r="G241" s="10">
        <v>2</v>
      </c>
      <c r="H241" s="15">
        <v>7946</v>
      </c>
      <c r="I241" s="15">
        <v>5395.4</v>
      </c>
      <c r="J241" s="10">
        <v>4742.5</v>
      </c>
      <c r="K241" s="65">
        <v>303</v>
      </c>
      <c r="L241" s="12">
        <v>26386900.02</v>
      </c>
      <c r="M241" s="12">
        <v>0</v>
      </c>
      <c r="N241" s="12">
        <v>0</v>
      </c>
      <c r="O241" s="12">
        <v>0</v>
      </c>
      <c r="P241" s="12">
        <f t="shared" si="47"/>
        <v>26386900.02</v>
      </c>
      <c r="Q241" s="12">
        <f t="shared" si="48"/>
        <v>4890.6290580865179</v>
      </c>
      <c r="R241" s="12">
        <v>21030.3</v>
      </c>
      <c r="S241" s="13">
        <v>43100</v>
      </c>
    </row>
    <row r="242" spans="1:19" x14ac:dyDescent="0.25">
      <c r="A242" s="7">
        <v>215</v>
      </c>
      <c r="B242" s="8" t="s">
        <v>545</v>
      </c>
      <c r="C242" s="9">
        <v>1975</v>
      </c>
      <c r="D242" s="10">
        <v>0</v>
      </c>
      <c r="E242" s="25" t="s">
        <v>69</v>
      </c>
      <c r="F242" s="10">
        <v>5</v>
      </c>
      <c r="G242" s="10">
        <v>6</v>
      </c>
      <c r="H242" s="15">
        <v>8795.4</v>
      </c>
      <c r="I242" s="15">
        <v>4653.3</v>
      </c>
      <c r="J242" s="10">
        <v>2952.1</v>
      </c>
      <c r="K242" s="65">
        <v>285</v>
      </c>
      <c r="L242" s="12">
        <v>1589917.76</v>
      </c>
      <c r="M242" s="12">
        <v>0</v>
      </c>
      <c r="N242" s="12">
        <v>0</v>
      </c>
      <c r="O242" s="12">
        <v>0</v>
      </c>
      <c r="P242" s="12">
        <f t="shared" si="47"/>
        <v>1589917.76</v>
      </c>
      <c r="Q242" s="12">
        <f t="shared" si="48"/>
        <v>341.67531859110738</v>
      </c>
      <c r="R242" s="12">
        <v>17606.61</v>
      </c>
      <c r="S242" s="13">
        <v>43100</v>
      </c>
    </row>
    <row r="243" spans="1:19" x14ac:dyDescent="0.25">
      <c r="A243" s="7">
        <v>216</v>
      </c>
      <c r="B243" s="8" t="s">
        <v>248</v>
      </c>
      <c r="C243" s="9">
        <v>1974</v>
      </c>
      <c r="D243" s="10">
        <v>0</v>
      </c>
      <c r="E243" s="25" t="s">
        <v>69</v>
      </c>
      <c r="F243" s="10">
        <v>5</v>
      </c>
      <c r="G243" s="10">
        <v>4</v>
      </c>
      <c r="H243" s="15">
        <v>6323.4</v>
      </c>
      <c r="I243" s="15">
        <v>3258.5</v>
      </c>
      <c r="J243" s="10">
        <v>2029.2</v>
      </c>
      <c r="K243" s="65">
        <v>226</v>
      </c>
      <c r="L243" s="12">
        <v>12598348.310000001</v>
      </c>
      <c r="M243" s="12">
        <v>0</v>
      </c>
      <c r="N243" s="12">
        <v>0</v>
      </c>
      <c r="O243" s="12">
        <v>0</v>
      </c>
      <c r="P243" s="12">
        <f t="shared" si="47"/>
        <v>12598348.310000001</v>
      </c>
      <c r="Q243" s="12">
        <f t="shared" si="48"/>
        <v>3866.3029952432103</v>
      </c>
      <c r="R243" s="12">
        <v>17606.61</v>
      </c>
      <c r="S243" s="13">
        <v>43100</v>
      </c>
    </row>
    <row r="244" spans="1:19" x14ac:dyDescent="0.25">
      <c r="A244" s="7">
        <v>217</v>
      </c>
      <c r="B244" s="8" t="s">
        <v>249</v>
      </c>
      <c r="C244" s="9">
        <v>1977</v>
      </c>
      <c r="D244" s="10">
        <v>0</v>
      </c>
      <c r="E244" s="25" t="s">
        <v>69</v>
      </c>
      <c r="F244" s="10">
        <v>5</v>
      </c>
      <c r="G244" s="10">
        <v>4</v>
      </c>
      <c r="H244" s="15">
        <v>6370.6</v>
      </c>
      <c r="I244" s="15">
        <v>3299.1</v>
      </c>
      <c r="J244" s="10">
        <v>2436.3000000000002</v>
      </c>
      <c r="K244" s="65">
        <v>129</v>
      </c>
      <c r="L244" s="12">
        <v>11171508.58</v>
      </c>
      <c r="M244" s="12">
        <v>0</v>
      </c>
      <c r="N244" s="12">
        <v>0</v>
      </c>
      <c r="O244" s="12">
        <v>0</v>
      </c>
      <c r="P244" s="12">
        <f t="shared" si="47"/>
        <v>11171508.58</v>
      </c>
      <c r="Q244" s="12">
        <f t="shared" si="48"/>
        <v>3386.2291473432151</v>
      </c>
      <c r="R244" s="12">
        <v>17606.61</v>
      </c>
      <c r="S244" s="13">
        <v>43100</v>
      </c>
    </row>
    <row r="245" spans="1:19" x14ac:dyDescent="0.25">
      <c r="A245" s="7">
        <v>218</v>
      </c>
      <c r="B245" s="8" t="s">
        <v>695</v>
      </c>
      <c r="C245" s="9">
        <v>1975</v>
      </c>
      <c r="D245" s="116">
        <v>0</v>
      </c>
      <c r="E245" s="25" t="s">
        <v>69</v>
      </c>
      <c r="F245" s="10">
        <v>5</v>
      </c>
      <c r="G245" s="10">
        <v>6</v>
      </c>
      <c r="H245" s="15">
        <v>8740.1</v>
      </c>
      <c r="I245" s="15">
        <v>4621.6000000000004</v>
      </c>
      <c r="J245" s="10">
        <v>2882.1</v>
      </c>
      <c r="K245" s="65">
        <v>274</v>
      </c>
      <c r="L245" s="12">
        <v>1862580.56</v>
      </c>
      <c r="M245" s="12">
        <v>0</v>
      </c>
      <c r="N245" s="12">
        <v>0</v>
      </c>
      <c r="O245" s="12">
        <v>0</v>
      </c>
      <c r="P245" s="12">
        <f t="shared" si="47"/>
        <v>1862580.56</v>
      </c>
      <c r="Q245" s="12">
        <f t="shared" si="48"/>
        <v>403.01639259131036</v>
      </c>
      <c r="R245" s="12">
        <v>17606.61</v>
      </c>
      <c r="S245" s="13">
        <v>43100</v>
      </c>
    </row>
    <row r="246" spans="1:19" x14ac:dyDescent="0.25">
      <c r="A246" s="7">
        <v>219</v>
      </c>
      <c r="B246" s="8" t="s">
        <v>250</v>
      </c>
      <c r="C246" s="9">
        <v>1974</v>
      </c>
      <c r="D246" s="10">
        <v>0</v>
      </c>
      <c r="E246" s="25" t="s">
        <v>69</v>
      </c>
      <c r="F246" s="10">
        <v>5</v>
      </c>
      <c r="G246" s="10">
        <v>4</v>
      </c>
      <c r="H246" s="15">
        <v>6366</v>
      </c>
      <c r="I246" s="15">
        <v>3313.4</v>
      </c>
      <c r="J246" s="10">
        <v>2087</v>
      </c>
      <c r="K246" s="65">
        <v>210</v>
      </c>
      <c r="L246" s="12">
        <v>3947766.03</v>
      </c>
      <c r="M246" s="12">
        <v>0</v>
      </c>
      <c r="N246" s="12">
        <v>0</v>
      </c>
      <c r="O246" s="12">
        <v>0</v>
      </c>
      <c r="P246" s="12">
        <f t="shared" si="47"/>
        <v>3947766.03</v>
      </c>
      <c r="Q246" s="12">
        <f t="shared" si="48"/>
        <v>1191.4547081547655</v>
      </c>
      <c r="R246" s="12">
        <v>17606.61</v>
      </c>
      <c r="S246" s="13">
        <v>43100</v>
      </c>
    </row>
    <row r="247" spans="1:19" x14ac:dyDescent="0.3">
      <c r="A247" s="7">
        <v>220</v>
      </c>
      <c r="B247" s="8" t="s">
        <v>251</v>
      </c>
      <c r="C247" s="9">
        <v>1972</v>
      </c>
      <c r="D247" s="10">
        <v>0</v>
      </c>
      <c r="E247" s="25" t="s">
        <v>29</v>
      </c>
      <c r="F247" s="10">
        <v>5</v>
      </c>
      <c r="G247" s="10">
        <v>4</v>
      </c>
      <c r="H247" s="15">
        <v>3787.5999999999995</v>
      </c>
      <c r="I247" s="15">
        <v>3453.9</v>
      </c>
      <c r="J247" s="10">
        <v>2605.6</v>
      </c>
      <c r="K247" s="11">
        <v>147</v>
      </c>
      <c r="L247" s="12">
        <v>4234267.26</v>
      </c>
      <c r="M247" s="12">
        <v>0</v>
      </c>
      <c r="N247" s="12">
        <v>0</v>
      </c>
      <c r="O247" s="12">
        <v>0</v>
      </c>
      <c r="P247" s="12">
        <f t="shared" si="47"/>
        <v>4234267.26</v>
      </c>
      <c r="Q247" s="12">
        <f t="shared" si="48"/>
        <v>1225.9380005211499</v>
      </c>
      <c r="R247" s="12">
        <v>27958.74</v>
      </c>
      <c r="S247" s="13">
        <v>43100</v>
      </c>
    </row>
    <row r="248" spans="1:19" x14ac:dyDescent="0.3">
      <c r="A248" s="7">
        <v>221</v>
      </c>
      <c r="B248" s="8" t="s">
        <v>1269</v>
      </c>
      <c r="C248" s="9">
        <v>1971</v>
      </c>
      <c r="D248" s="10">
        <v>0</v>
      </c>
      <c r="E248" s="25" t="s">
        <v>69</v>
      </c>
      <c r="F248" s="10">
        <v>5</v>
      </c>
      <c r="G248" s="10">
        <v>4</v>
      </c>
      <c r="H248" s="15">
        <v>3002.7999999999997</v>
      </c>
      <c r="I248" s="15">
        <v>2699.7</v>
      </c>
      <c r="J248" s="10">
        <v>2656</v>
      </c>
      <c r="K248" s="11">
        <v>173</v>
      </c>
      <c r="L248" s="12">
        <v>8830336.6199999992</v>
      </c>
      <c r="M248" s="12">
        <v>0</v>
      </c>
      <c r="N248" s="12">
        <v>0</v>
      </c>
      <c r="O248" s="12">
        <v>0</v>
      </c>
      <c r="P248" s="12">
        <f t="shared" si="47"/>
        <v>8830336.6199999992</v>
      </c>
      <c r="Q248" s="12">
        <f t="shared" si="48"/>
        <v>3270.8584731636847</v>
      </c>
      <c r="R248" s="12">
        <v>17606.61</v>
      </c>
      <c r="S248" s="13">
        <v>43100</v>
      </c>
    </row>
    <row r="249" spans="1:19" x14ac:dyDescent="0.25">
      <c r="A249" s="7">
        <v>222</v>
      </c>
      <c r="B249" s="8" t="s">
        <v>252</v>
      </c>
      <c r="C249" s="9">
        <v>1979</v>
      </c>
      <c r="D249" s="10">
        <v>0</v>
      </c>
      <c r="E249" s="25" t="s">
        <v>29</v>
      </c>
      <c r="F249" s="10">
        <v>5</v>
      </c>
      <c r="G249" s="10">
        <v>1</v>
      </c>
      <c r="H249" s="15">
        <v>1681.7</v>
      </c>
      <c r="I249" s="15">
        <v>1018.3</v>
      </c>
      <c r="J249" s="10">
        <v>689.1</v>
      </c>
      <c r="K249" s="65">
        <v>34</v>
      </c>
      <c r="L249" s="12">
        <v>7780577.3099999996</v>
      </c>
      <c r="M249" s="12">
        <v>0</v>
      </c>
      <c r="N249" s="12">
        <v>0</v>
      </c>
      <c r="O249" s="12">
        <v>0</v>
      </c>
      <c r="P249" s="12">
        <f t="shared" si="47"/>
        <v>7780577.3099999996</v>
      </c>
      <c r="Q249" s="12">
        <f t="shared" si="48"/>
        <v>7640.7515565157619</v>
      </c>
      <c r="R249" s="12">
        <v>27958.74</v>
      </c>
      <c r="S249" s="13">
        <v>43100</v>
      </c>
    </row>
    <row r="250" spans="1:19" x14ac:dyDescent="0.3">
      <c r="A250" s="7">
        <v>223</v>
      </c>
      <c r="B250" s="8" t="s">
        <v>253</v>
      </c>
      <c r="C250" s="9">
        <v>1972</v>
      </c>
      <c r="D250" s="10">
        <v>0</v>
      </c>
      <c r="E250" s="25" t="s">
        <v>29</v>
      </c>
      <c r="F250" s="10">
        <v>5</v>
      </c>
      <c r="G250" s="10">
        <v>4</v>
      </c>
      <c r="H250" s="15">
        <v>3812.2999999999997</v>
      </c>
      <c r="I250" s="15">
        <v>3489.8</v>
      </c>
      <c r="J250" s="10">
        <v>3167.9</v>
      </c>
      <c r="K250" s="11">
        <v>201</v>
      </c>
      <c r="L250" s="12">
        <v>4278278.43</v>
      </c>
      <c r="M250" s="12">
        <v>0</v>
      </c>
      <c r="N250" s="12">
        <v>0</v>
      </c>
      <c r="O250" s="12">
        <v>0</v>
      </c>
      <c r="P250" s="12">
        <f t="shared" si="47"/>
        <v>4278278.43</v>
      </c>
      <c r="Q250" s="12">
        <f t="shared" si="48"/>
        <v>1225.9379993122814</v>
      </c>
      <c r="R250" s="12">
        <v>27958.74</v>
      </c>
      <c r="S250" s="13">
        <v>43100</v>
      </c>
    </row>
    <row r="251" spans="1:19" x14ac:dyDescent="0.3">
      <c r="A251" s="7">
        <v>224</v>
      </c>
      <c r="B251" s="8" t="s">
        <v>254</v>
      </c>
      <c r="C251" s="9">
        <v>1971</v>
      </c>
      <c r="D251" s="10">
        <v>0</v>
      </c>
      <c r="E251" s="25" t="s">
        <v>29</v>
      </c>
      <c r="F251" s="10">
        <v>5</v>
      </c>
      <c r="G251" s="10">
        <v>4</v>
      </c>
      <c r="H251" s="15">
        <v>5557.9</v>
      </c>
      <c r="I251" s="15">
        <v>3501</v>
      </c>
      <c r="J251" s="10">
        <v>2116.1999999999998</v>
      </c>
      <c r="K251" s="11">
        <v>172</v>
      </c>
      <c r="L251" s="12">
        <v>2540424.54</v>
      </c>
      <c r="M251" s="12">
        <v>0</v>
      </c>
      <c r="N251" s="12">
        <v>0</v>
      </c>
      <c r="O251" s="12">
        <v>0</v>
      </c>
      <c r="P251" s="12">
        <f t="shared" ref="P251:P275" si="49">L251-(M251+N251+O251)</f>
        <v>2540424.54</v>
      </c>
      <c r="Q251" s="12">
        <f t="shared" si="48"/>
        <v>725.62826049700084</v>
      </c>
      <c r="R251" s="12">
        <v>27958.74</v>
      </c>
      <c r="S251" s="13">
        <v>43100</v>
      </c>
    </row>
    <row r="252" spans="1:19" x14ac:dyDescent="0.3">
      <c r="A252" s="7">
        <v>225</v>
      </c>
      <c r="B252" s="8" t="s">
        <v>255</v>
      </c>
      <c r="C252" s="9">
        <v>1971</v>
      </c>
      <c r="D252" s="10">
        <v>0</v>
      </c>
      <c r="E252" s="25" t="s">
        <v>29</v>
      </c>
      <c r="F252" s="10">
        <v>5</v>
      </c>
      <c r="G252" s="10">
        <v>4</v>
      </c>
      <c r="H252" s="15">
        <v>3720.1</v>
      </c>
      <c r="I252" s="15">
        <v>3408.9</v>
      </c>
      <c r="J252" s="10">
        <v>3084.2</v>
      </c>
      <c r="K252" s="11">
        <v>197</v>
      </c>
      <c r="L252" s="12">
        <v>17473091.149999999</v>
      </c>
      <c r="M252" s="12">
        <v>0</v>
      </c>
      <c r="N252" s="12">
        <v>0</v>
      </c>
      <c r="O252" s="12">
        <v>0</v>
      </c>
      <c r="P252" s="12">
        <f t="shared" si="49"/>
        <v>17473091.149999999</v>
      </c>
      <c r="Q252" s="12">
        <f t="shared" si="48"/>
        <v>5125.7271113849038</v>
      </c>
      <c r="R252" s="12">
        <v>27958.74</v>
      </c>
      <c r="S252" s="13">
        <v>43100</v>
      </c>
    </row>
    <row r="253" spans="1:19" x14ac:dyDescent="0.3">
      <c r="A253" s="7">
        <v>226</v>
      </c>
      <c r="B253" s="8" t="s">
        <v>256</v>
      </c>
      <c r="C253" s="9">
        <v>1970</v>
      </c>
      <c r="D253" s="10">
        <v>0</v>
      </c>
      <c r="E253" s="25" t="s">
        <v>69</v>
      </c>
      <c r="F253" s="10">
        <v>4</v>
      </c>
      <c r="G253" s="10">
        <v>6</v>
      </c>
      <c r="H253" s="15">
        <v>3838.5</v>
      </c>
      <c r="I253" s="15">
        <v>3461.2</v>
      </c>
      <c r="J253" s="10">
        <v>3324.5</v>
      </c>
      <c r="K253" s="11">
        <v>193</v>
      </c>
      <c r="L253" s="12">
        <v>16153709.789999999</v>
      </c>
      <c r="M253" s="12">
        <v>0</v>
      </c>
      <c r="N253" s="12">
        <v>0</v>
      </c>
      <c r="O253" s="12">
        <v>0</v>
      </c>
      <c r="P253" s="12">
        <f t="shared" si="49"/>
        <v>16153709.789999999</v>
      </c>
      <c r="Q253" s="12">
        <f t="shared" si="48"/>
        <v>4667.0836097307292</v>
      </c>
      <c r="R253" s="12">
        <v>17606.61</v>
      </c>
      <c r="S253" s="13">
        <v>43100</v>
      </c>
    </row>
    <row r="254" spans="1:19" x14ac:dyDescent="0.3">
      <c r="A254" s="7">
        <v>227</v>
      </c>
      <c r="B254" s="8" t="s">
        <v>257</v>
      </c>
      <c r="C254" s="9">
        <v>1971</v>
      </c>
      <c r="D254" s="10">
        <v>0</v>
      </c>
      <c r="E254" s="25" t="s">
        <v>69</v>
      </c>
      <c r="F254" s="10">
        <v>5</v>
      </c>
      <c r="G254" s="10">
        <v>6</v>
      </c>
      <c r="H254" s="15">
        <v>6344.2</v>
      </c>
      <c r="I254" s="15">
        <v>5823.7</v>
      </c>
      <c r="J254" s="10">
        <v>4603.5</v>
      </c>
      <c r="K254" s="11">
        <v>288</v>
      </c>
      <c r="L254" s="12">
        <v>8519141.3100000005</v>
      </c>
      <c r="M254" s="12">
        <v>0</v>
      </c>
      <c r="N254" s="12">
        <v>0</v>
      </c>
      <c r="O254" s="12">
        <v>0</v>
      </c>
      <c r="P254" s="12">
        <f t="shared" si="49"/>
        <v>8519141.3100000005</v>
      </c>
      <c r="Q254" s="12">
        <f t="shared" si="48"/>
        <v>1462.8400003434244</v>
      </c>
      <c r="R254" s="12">
        <v>17606.61</v>
      </c>
      <c r="S254" s="13">
        <v>43100</v>
      </c>
    </row>
    <row r="255" spans="1:19" x14ac:dyDescent="0.3">
      <c r="A255" s="7">
        <v>228</v>
      </c>
      <c r="B255" s="8" t="s">
        <v>258</v>
      </c>
      <c r="C255" s="9">
        <v>1971</v>
      </c>
      <c r="D255" s="10">
        <v>0</v>
      </c>
      <c r="E255" s="25" t="s">
        <v>69</v>
      </c>
      <c r="F255" s="10">
        <v>5</v>
      </c>
      <c r="G255" s="10">
        <v>6</v>
      </c>
      <c r="H255" s="15">
        <v>6342.6</v>
      </c>
      <c r="I255" s="15">
        <v>5827.8</v>
      </c>
      <c r="J255" s="10">
        <v>4335.2</v>
      </c>
      <c r="K255" s="11">
        <v>291</v>
      </c>
      <c r="L255" s="12">
        <v>8525138.9499999993</v>
      </c>
      <c r="M255" s="12">
        <v>0</v>
      </c>
      <c r="N255" s="12">
        <v>0</v>
      </c>
      <c r="O255" s="12">
        <v>0</v>
      </c>
      <c r="P255" s="12">
        <f t="shared" si="49"/>
        <v>8525138.9499999993</v>
      </c>
      <c r="Q255" s="12">
        <f t="shared" si="48"/>
        <v>1462.8399996568171</v>
      </c>
      <c r="R255" s="12">
        <v>17606.61</v>
      </c>
      <c r="S255" s="13">
        <v>43100</v>
      </c>
    </row>
    <row r="256" spans="1:19" x14ac:dyDescent="0.3">
      <c r="A256" s="7">
        <v>229</v>
      </c>
      <c r="B256" s="8" t="s">
        <v>259</v>
      </c>
      <c r="C256" s="9">
        <v>1971</v>
      </c>
      <c r="D256" s="10">
        <v>0</v>
      </c>
      <c r="E256" s="25" t="s">
        <v>69</v>
      </c>
      <c r="F256" s="10">
        <v>5</v>
      </c>
      <c r="G256" s="10">
        <v>6</v>
      </c>
      <c r="H256" s="15">
        <v>6240.2000000000007</v>
      </c>
      <c r="I256" s="15">
        <v>5731.4000000000005</v>
      </c>
      <c r="J256" s="10">
        <v>4531.2</v>
      </c>
      <c r="K256" s="11">
        <v>277</v>
      </c>
      <c r="L256" s="12">
        <v>8384121.1799999997</v>
      </c>
      <c r="M256" s="12">
        <v>0</v>
      </c>
      <c r="N256" s="12">
        <v>0</v>
      </c>
      <c r="O256" s="12">
        <v>0</v>
      </c>
      <c r="P256" s="12">
        <f t="shared" si="49"/>
        <v>8384121.1799999997</v>
      </c>
      <c r="Q256" s="12">
        <f t="shared" si="48"/>
        <v>1462.8400006979095</v>
      </c>
      <c r="R256" s="12">
        <v>17606.61</v>
      </c>
      <c r="S256" s="13">
        <v>43100</v>
      </c>
    </row>
    <row r="257" spans="1:19" x14ac:dyDescent="0.3">
      <c r="A257" s="7">
        <v>230</v>
      </c>
      <c r="B257" s="8" t="s">
        <v>260</v>
      </c>
      <c r="C257" s="9">
        <v>1972</v>
      </c>
      <c r="D257" s="10">
        <v>0</v>
      </c>
      <c r="E257" s="25" t="s">
        <v>69</v>
      </c>
      <c r="F257" s="10">
        <v>5</v>
      </c>
      <c r="G257" s="10">
        <v>8</v>
      </c>
      <c r="H257" s="15">
        <v>6127.7</v>
      </c>
      <c r="I257" s="15">
        <v>5548.9</v>
      </c>
      <c r="J257" s="10">
        <v>5242.2</v>
      </c>
      <c r="K257" s="11">
        <v>308</v>
      </c>
      <c r="L257" s="12">
        <v>8117152.8799999999</v>
      </c>
      <c r="M257" s="12">
        <v>0</v>
      </c>
      <c r="N257" s="12">
        <v>0</v>
      </c>
      <c r="O257" s="12">
        <v>0</v>
      </c>
      <c r="P257" s="12">
        <f t="shared" si="49"/>
        <v>8117152.8799999999</v>
      </c>
      <c r="Q257" s="12">
        <f t="shared" si="48"/>
        <v>1462.8400007208636</v>
      </c>
      <c r="R257" s="12">
        <v>17606.61</v>
      </c>
      <c r="S257" s="13">
        <v>43100</v>
      </c>
    </row>
    <row r="258" spans="1:19" x14ac:dyDescent="0.3">
      <c r="A258" s="7">
        <v>231</v>
      </c>
      <c r="B258" s="8" t="s">
        <v>261</v>
      </c>
      <c r="C258" s="9">
        <v>1973</v>
      </c>
      <c r="D258" s="10">
        <v>0</v>
      </c>
      <c r="E258" s="25" t="s">
        <v>69</v>
      </c>
      <c r="F258" s="10">
        <v>5</v>
      </c>
      <c r="G258" s="10">
        <v>4</v>
      </c>
      <c r="H258" s="15">
        <v>6342.2</v>
      </c>
      <c r="I258" s="15">
        <v>3321.4</v>
      </c>
      <c r="J258" s="10">
        <v>1894</v>
      </c>
      <c r="K258" s="11">
        <v>209</v>
      </c>
      <c r="L258" s="12">
        <v>6485756.2800000003</v>
      </c>
      <c r="M258" s="12">
        <v>0</v>
      </c>
      <c r="N258" s="12">
        <v>0</v>
      </c>
      <c r="O258" s="12">
        <v>0</v>
      </c>
      <c r="P258" s="12">
        <f t="shared" si="49"/>
        <v>6485756.2800000003</v>
      </c>
      <c r="Q258" s="12">
        <f t="shared" si="48"/>
        <v>1952.7176130547359</v>
      </c>
      <c r="R258" s="12">
        <v>17606.61</v>
      </c>
      <c r="S258" s="13">
        <v>43100</v>
      </c>
    </row>
    <row r="259" spans="1:19" s="57" customFormat="1" ht="13.2" x14ac:dyDescent="0.3">
      <c r="A259" s="7">
        <v>232</v>
      </c>
      <c r="B259" s="8" t="s">
        <v>262</v>
      </c>
      <c r="C259" s="9">
        <v>1972</v>
      </c>
      <c r="D259" s="10">
        <v>0</v>
      </c>
      <c r="E259" s="25" t="s">
        <v>29</v>
      </c>
      <c r="F259" s="10">
        <v>5</v>
      </c>
      <c r="G259" s="10">
        <v>1</v>
      </c>
      <c r="H259" s="15">
        <v>1691.7</v>
      </c>
      <c r="I259" s="15">
        <v>1494.3</v>
      </c>
      <c r="J259" s="10">
        <v>1410.6</v>
      </c>
      <c r="K259" s="11">
        <v>86</v>
      </c>
      <c r="L259" s="12">
        <v>2617027.36</v>
      </c>
      <c r="M259" s="12">
        <v>0</v>
      </c>
      <c r="N259" s="12">
        <v>0</v>
      </c>
      <c r="O259" s="12">
        <v>0</v>
      </c>
      <c r="P259" s="12">
        <f t="shared" si="49"/>
        <v>2617027.36</v>
      </c>
      <c r="Q259" s="12">
        <f t="shared" si="48"/>
        <v>1751.3399986615807</v>
      </c>
      <c r="R259" s="12">
        <v>27958.74</v>
      </c>
      <c r="S259" s="13">
        <v>43100</v>
      </c>
    </row>
    <row r="260" spans="1:19" s="57" customFormat="1" ht="13.2" x14ac:dyDescent="0.3">
      <c r="A260" s="7">
        <v>233</v>
      </c>
      <c r="B260" s="8" t="s">
        <v>263</v>
      </c>
      <c r="C260" s="9">
        <v>1977</v>
      </c>
      <c r="D260" s="10">
        <v>0</v>
      </c>
      <c r="E260" s="25" t="s">
        <v>69</v>
      </c>
      <c r="F260" s="10">
        <v>5</v>
      </c>
      <c r="G260" s="10">
        <v>4</v>
      </c>
      <c r="H260" s="15">
        <v>3625.25</v>
      </c>
      <c r="I260" s="15">
        <v>3390.95</v>
      </c>
      <c r="J260" s="10">
        <v>2330.75</v>
      </c>
      <c r="K260" s="11">
        <v>162</v>
      </c>
      <c r="L260" s="12">
        <v>9915544.7200000007</v>
      </c>
      <c r="M260" s="12">
        <v>0</v>
      </c>
      <c r="N260" s="12">
        <v>0</v>
      </c>
      <c r="O260" s="12">
        <v>0</v>
      </c>
      <c r="P260" s="12">
        <f t="shared" si="49"/>
        <v>9915544.7200000007</v>
      </c>
      <c r="Q260" s="12">
        <f t="shared" si="48"/>
        <v>2924.1200017694159</v>
      </c>
      <c r="R260" s="12">
        <v>17606.61</v>
      </c>
      <c r="S260" s="13">
        <v>43100</v>
      </c>
    </row>
    <row r="261" spans="1:19" s="57" customFormat="1" ht="13.2" x14ac:dyDescent="0.3">
      <c r="A261" s="7">
        <v>234</v>
      </c>
      <c r="B261" s="8" t="s">
        <v>264</v>
      </c>
      <c r="C261" s="9">
        <v>1974</v>
      </c>
      <c r="D261" s="10">
        <v>0</v>
      </c>
      <c r="E261" s="25" t="s">
        <v>69</v>
      </c>
      <c r="F261" s="10">
        <v>5</v>
      </c>
      <c r="G261" s="10">
        <v>4</v>
      </c>
      <c r="H261" s="15">
        <v>5224.7</v>
      </c>
      <c r="I261" s="15">
        <v>2622.1</v>
      </c>
      <c r="J261" s="10">
        <v>1716.4</v>
      </c>
      <c r="K261" s="11">
        <v>181</v>
      </c>
      <c r="L261" s="12">
        <v>6563322.4800000004</v>
      </c>
      <c r="M261" s="12">
        <v>0</v>
      </c>
      <c r="N261" s="12">
        <v>0</v>
      </c>
      <c r="O261" s="12">
        <v>0</v>
      </c>
      <c r="P261" s="12">
        <f t="shared" si="49"/>
        <v>6563322.4800000004</v>
      </c>
      <c r="Q261" s="12">
        <f t="shared" si="48"/>
        <v>2503.0786316311355</v>
      </c>
      <c r="R261" s="12">
        <v>17606.61</v>
      </c>
      <c r="S261" s="13">
        <v>43100</v>
      </c>
    </row>
    <row r="262" spans="1:19" s="57" customFormat="1" ht="13.2" x14ac:dyDescent="0.3">
      <c r="A262" s="7">
        <v>235</v>
      </c>
      <c r="B262" s="8" t="s">
        <v>265</v>
      </c>
      <c r="C262" s="9">
        <v>1974</v>
      </c>
      <c r="D262" s="10">
        <v>0</v>
      </c>
      <c r="E262" s="25" t="s">
        <v>69</v>
      </c>
      <c r="F262" s="10">
        <v>5</v>
      </c>
      <c r="G262" s="10">
        <v>8</v>
      </c>
      <c r="H262" s="15">
        <v>11581.75</v>
      </c>
      <c r="I262" s="15">
        <v>6122.6</v>
      </c>
      <c r="J262" s="10">
        <v>3820.3</v>
      </c>
      <c r="K262" s="11">
        <v>347</v>
      </c>
      <c r="L262" s="12">
        <v>22440635.379999999</v>
      </c>
      <c r="M262" s="12">
        <v>0</v>
      </c>
      <c r="N262" s="12">
        <v>0</v>
      </c>
      <c r="O262" s="12">
        <v>0</v>
      </c>
      <c r="P262" s="12">
        <f t="shared" si="49"/>
        <v>22440635.379999999</v>
      </c>
      <c r="Q262" s="12">
        <f t="shared" ref="Q262:Q277" si="50">L262/I262</f>
        <v>3665.2133701368693</v>
      </c>
      <c r="R262" s="12">
        <v>17606.61</v>
      </c>
      <c r="S262" s="13">
        <v>43100</v>
      </c>
    </row>
    <row r="263" spans="1:19" s="57" customFormat="1" ht="13.2" x14ac:dyDescent="0.3">
      <c r="A263" s="7">
        <v>236</v>
      </c>
      <c r="B263" s="8" t="s">
        <v>266</v>
      </c>
      <c r="C263" s="9">
        <v>1977</v>
      </c>
      <c r="D263" s="10">
        <v>0</v>
      </c>
      <c r="E263" s="25" t="s">
        <v>69</v>
      </c>
      <c r="F263" s="10">
        <v>5</v>
      </c>
      <c r="G263" s="10">
        <v>4</v>
      </c>
      <c r="H263" s="15">
        <v>3384.9</v>
      </c>
      <c r="I263" s="15">
        <v>3054.1</v>
      </c>
      <c r="J263" s="15">
        <v>3054.1</v>
      </c>
      <c r="K263" s="11">
        <v>179</v>
      </c>
      <c r="L263" s="12">
        <v>11295265.380000001</v>
      </c>
      <c r="M263" s="12">
        <v>0</v>
      </c>
      <c r="N263" s="12">
        <v>0</v>
      </c>
      <c r="O263" s="12">
        <v>0</v>
      </c>
      <c r="P263" s="12">
        <f t="shared" si="49"/>
        <v>11295265.380000001</v>
      </c>
      <c r="Q263" s="12">
        <f t="shared" si="50"/>
        <v>3698.3940866376352</v>
      </c>
      <c r="R263" s="12">
        <v>17606.61</v>
      </c>
      <c r="S263" s="13">
        <v>43100</v>
      </c>
    </row>
    <row r="264" spans="1:19" s="57" customFormat="1" ht="13.2" x14ac:dyDescent="0.3">
      <c r="A264" s="7">
        <v>237</v>
      </c>
      <c r="B264" s="8" t="s">
        <v>267</v>
      </c>
      <c r="C264" s="9">
        <v>1974</v>
      </c>
      <c r="D264" s="10">
        <v>0</v>
      </c>
      <c r="E264" s="25" t="s">
        <v>69</v>
      </c>
      <c r="F264" s="10">
        <v>5</v>
      </c>
      <c r="G264" s="10">
        <v>4</v>
      </c>
      <c r="H264" s="15">
        <v>6368.85</v>
      </c>
      <c r="I264" s="15">
        <v>3356.95</v>
      </c>
      <c r="J264" s="15">
        <v>1891.2</v>
      </c>
      <c r="K264" s="11">
        <v>207</v>
      </c>
      <c r="L264" s="12">
        <v>8816985.5399999991</v>
      </c>
      <c r="M264" s="12">
        <v>0</v>
      </c>
      <c r="N264" s="12">
        <v>0</v>
      </c>
      <c r="O264" s="12">
        <v>0</v>
      </c>
      <c r="P264" s="12">
        <f t="shared" si="49"/>
        <v>8816985.5399999991</v>
      </c>
      <c r="Q264" s="12">
        <f t="shared" si="50"/>
        <v>2626.4870015937086</v>
      </c>
      <c r="R264" s="12">
        <v>17606.61</v>
      </c>
      <c r="S264" s="13">
        <v>43100</v>
      </c>
    </row>
    <row r="265" spans="1:19" s="57" customFormat="1" ht="13.2" x14ac:dyDescent="0.3">
      <c r="A265" s="7">
        <v>238</v>
      </c>
      <c r="B265" s="8" t="s">
        <v>268</v>
      </c>
      <c r="C265" s="9">
        <v>1974</v>
      </c>
      <c r="D265" s="10">
        <v>0</v>
      </c>
      <c r="E265" s="12" t="s">
        <v>29</v>
      </c>
      <c r="F265" s="10">
        <v>9</v>
      </c>
      <c r="G265" s="10">
        <v>1</v>
      </c>
      <c r="H265" s="15">
        <v>3470</v>
      </c>
      <c r="I265" s="15">
        <v>2194.9</v>
      </c>
      <c r="J265" s="10">
        <v>1351.8</v>
      </c>
      <c r="K265" s="11">
        <v>94</v>
      </c>
      <c r="L265" s="12">
        <v>3202793.52</v>
      </c>
      <c r="M265" s="12">
        <v>0</v>
      </c>
      <c r="N265" s="12">
        <v>0</v>
      </c>
      <c r="O265" s="12">
        <v>0</v>
      </c>
      <c r="P265" s="12">
        <f t="shared" si="49"/>
        <v>3202793.52</v>
      </c>
      <c r="Q265" s="12">
        <f t="shared" si="50"/>
        <v>1459.1979224566039</v>
      </c>
      <c r="R265" s="12">
        <v>29036.9</v>
      </c>
      <c r="S265" s="13">
        <v>43100</v>
      </c>
    </row>
    <row r="266" spans="1:19" s="57" customFormat="1" ht="13.2" x14ac:dyDescent="0.3">
      <c r="A266" s="7">
        <v>239</v>
      </c>
      <c r="B266" s="8" t="s">
        <v>269</v>
      </c>
      <c r="C266" s="9">
        <v>1971</v>
      </c>
      <c r="D266" s="10">
        <v>0</v>
      </c>
      <c r="E266" s="25" t="s">
        <v>69</v>
      </c>
      <c r="F266" s="10">
        <v>5</v>
      </c>
      <c r="G266" s="10">
        <v>4</v>
      </c>
      <c r="H266" s="15">
        <v>3741.3999999999996</v>
      </c>
      <c r="I266" s="15">
        <v>3427.8</v>
      </c>
      <c r="J266" s="10">
        <v>2743.5</v>
      </c>
      <c r="K266" s="11">
        <v>209</v>
      </c>
      <c r="L266" s="12">
        <v>1784632.65</v>
      </c>
      <c r="M266" s="12">
        <v>0</v>
      </c>
      <c r="N266" s="12">
        <v>0</v>
      </c>
      <c r="O266" s="12">
        <v>0</v>
      </c>
      <c r="P266" s="12">
        <f t="shared" si="49"/>
        <v>1784632.65</v>
      </c>
      <c r="Q266" s="12">
        <f t="shared" si="50"/>
        <v>520.63499912480302</v>
      </c>
      <c r="R266" s="12">
        <v>17606.61</v>
      </c>
      <c r="S266" s="13">
        <v>43100</v>
      </c>
    </row>
    <row r="267" spans="1:19" s="57" customFormat="1" ht="13.2" x14ac:dyDescent="0.3">
      <c r="A267" s="7">
        <v>240</v>
      </c>
      <c r="B267" s="8" t="s">
        <v>270</v>
      </c>
      <c r="C267" s="9">
        <v>1971</v>
      </c>
      <c r="D267" s="10">
        <v>0</v>
      </c>
      <c r="E267" s="25" t="s">
        <v>69</v>
      </c>
      <c r="F267" s="10">
        <v>5</v>
      </c>
      <c r="G267" s="10">
        <v>4</v>
      </c>
      <c r="H267" s="15">
        <v>3880.6</v>
      </c>
      <c r="I267" s="15">
        <v>3534.6</v>
      </c>
      <c r="J267" s="10">
        <v>3443.5</v>
      </c>
      <c r="K267" s="11">
        <v>234</v>
      </c>
      <c r="L267" s="12">
        <v>5170554.26</v>
      </c>
      <c r="M267" s="12">
        <v>0</v>
      </c>
      <c r="N267" s="12">
        <v>0</v>
      </c>
      <c r="O267" s="12">
        <v>0</v>
      </c>
      <c r="P267" s="12">
        <f t="shared" si="49"/>
        <v>5170554.26</v>
      </c>
      <c r="Q267" s="12">
        <f t="shared" si="50"/>
        <v>1462.8399988683302</v>
      </c>
      <c r="R267" s="12">
        <v>17606.61</v>
      </c>
      <c r="S267" s="13">
        <v>43100</v>
      </c>
    </row>
    <row r="268" spans="1:19" s="57" customFormat="1" ht="13.2" x14ac:dyDescent="0.25">
      <c r="A268" s="7">
        <v>241</v>
      </c>
      <c r="B268" s="8" t="s">
        <v>271</v>
      </c>
      <c r="C268" s="9">
        <v>1980</v>
      </c>
      <c r="D268" s="10">
        <v>0</v>
      </c>
      <c r="E268" s="25" t="s">
        <v>29</v>
      </c>
      <c r="F268" s="10">
        <v>5</v>
      </c>
      <c r="G268" s="10">
        <v>6</v>
      </c>
      <c r="H268" s="15">
        <v>6673.3</v>
      </c>
      <c r="I268" s="15">
        <v>4124.8999999999996</v>
      </c>
      <c r="J268" s="10">
        <v>3835.2</v>
      </c>
      <c r="K268" s="65">
        <v>245</v>
      </c>
      <c r="L268" s="12">
        <v>7786687.2599999998</v>
      </c>
      <c r="M268" s="12">
        <v>0</v>
      </c>
      <c r="N268" s="12">
        <v>0</v>
      </c>
      <c r="O268" s="12">
        <v>0</v>
      </c>
      <c r="P268" s="12">
        <f t="shared" si="49"/>
        <v>7786687.2599999998</v>
      </c>
      <c r="Q268" s="12">
        <f t="shared" si="50"/>
        <v>1887.727523091469</v>
      </c>
      <c r="R268" s="12">
        <v>27958.74</v>
      </c>
      <c r="S268" s="13">
        <v>43100</v>
      </c>
    </row>
    <row r="269" spans="1:19" s="57" customFormat="1" ht="13.2" x14ac:dyDescent="0.25">
      <c r="A269" s="7">
        <v>242</v>
      </c>
      <c r="B269" s="8" t="s">
        <v>272</v>
      </c>
      <c r="C269" s="9">
        <v>1980</v>
      </c>
      <c r="D269" s="10">
        <v>0</v>
      </c>
      <c r="E269" s="12" t="s">
        <v>29</v>
      </c>
      <c r="F269" s="10">
        <v>9</v>
      </c>
      <c r="G269" s="10">
        <v>6</v>
      </c>
      <c r="H269" s="15">
        <v>16077.9</v>
      </c>
      <c r="I269" s="15">
        <v>11420.3</v>
      </c>
      <c r="J269" s="10">
        <v>9646.4</v>
      </c>
      <c r="K269" s="65">
        <v>638</v>
      </c>
      <c r="L269" s="12">
        <v>20015206.93</v>
      </c>
      <c r="M269" s="12">
        <v>0</v>
      </c>
      <c r="N269" s="12">
        <v>0</v>
      </c>
      <c r="O269" s="12">
        <v>0</v>
      </c>
      <c r="P269" s="12">
        <f t="shared" si="49"/>
        <v>20015206.93</v>
      </c>
      <c r="Q269" s="12">
        <f t="shared" si="50"/>
        <v>1752.5990499373922</v>
      </c>
      <c r="R269" s="12">
        <v>29036.9</v>
      </c>
      <c r="S269" s="13">
        <v>43100</v>
      </c>
    </row>
    <row r="270" spans="1:19" s="57" customFormat="1" ht="13.2" x14ac:dyDescent="0.25">
      <c r="A270" s="7">
        <v>243</v>
      </c>
      <c r="B270" s="8" t="s">
        <v>273</v>
      </c>
      <c r="C270" s="9">
        <v>1979</v>
      </c>
      <c r="D270" s="10">
        <v>0</v>
      </c>
      <c r="E270" s="25" t="s">
        <v>69</v>
      </c>
      <c r="F270" s="10">
        <v>5</v>
      </c>
      <c r="G270" s="10">
        <v>4</v>
      </c>
      <c r="H270" s="15">
        <v>6273.3</v>
      </c>
      <c r="I270" s="15">
        <v>3322.1</v>
      </c>
      <c r="J270" s="10">
        <v>2831.5</v>
      </c>
      <c r="K270" s="65">
        <v>205</v>
      </c>
      <c r="L270" s="12">
        <v>11224697.810000001</v>
      </c>
      <c r="M270" s="12">
        <v>0</v>
      </c>
      <c r="N270" s="12">
        <v>0</v>
      </c>
      <c r="O270" s="12">
        <v>0</v>
      </c>
      <c r="P270" s="12">
        <f t="shared" si="49"/>
        <v>11224697.810000001</v>
      </c>
      <c r="Q270" s="12">
        <f t="shared" si="50"/>
        <v>3378.7958851328981</v>
      </c>
      <c r="R270" s="12">
        <v>17606.61</v>
      </c>
      <c r="S270" s="13">
        <v>43100</v>
      </c>
    </row>
    <row r="271" spans="1:19" s="57" customFormat="1" ht="13.2" x14ac:dyDescent="0.25">
      <c r="A271" s="7">
        <v>244</v>
      </c>
      <c r="B271" s="8" t="s">
        <v>274</v>
      </c>
      <c r="C271" s="9">
        <v>1980</v>
      </c>
      <c r="D271" s="10">
        <v>0</v>
      </c>
      <c r="E271" s="25" t="s">
        <v>69</v>
      </c>
      <c r="F271" s="10">
        <v>5</v>
      </c>
      <c r="G271" s="10">
        <v>6</v>
      </c>
      <c r="H271" s="15">
        <v>7349.2</v>
      </c>
      <c r="I271" s="15">
        <v>4686.3</v>
      </c>
      <c r="J271" s="10">
        <v>4353</v>
      </c>
      <c r="K271" s="65">
        <v>253</v>
      </c>
      <c r="L271" s="12">
        <v>3615729.23</v>
      </c>
      <c r="M271" s="12">
        <v>0</v>
      </c>
      <c r="N271" s="12">
        <v>0</v>
      </c>
      <c r="O271" s="12">
        <v>0</v>
      </c>
      <c r="P271" s="12">
        <f t="shared" si="49"/>
        <v>3615729.23</v>
      </c>
      <c r="Q271" s="12">
        <f t="shared" si="50"/>
        <v>771.55308665685084</v>
      </c>
      <c r="R271" s="12">
        <v>17606.61</v>
      </c>
      <c r="S271" s="13">
        <v>43100</v>
      </c>
    </row>
    <row r="272" spans="1:19" s="57" customFormat="1" ht="13.2" x14ac:dyDescent="0.25">
      <c r="A272" s="7">
        <v>245</v>
      </c>
      <c r="B272" s="8" t="s">
        <v>275</v>
      </c>
      <c r="C272" s="9">
        <v>1980</v>
      </c>
      <c r="D272" s="10">
        <v>0</v>
      </c>
      <c r="E272" s="25" t="s">
        <v>69</v>
      </c>
      <c r="F272" s="10">
        <v>5</v>
      </c>
      <c r="G272" s="10">
        <v>4</v>
      </c>
      <c r="H272" s="15">
        <v>6364</v>
      </c>
      <c r="I272" s="15">
        <v>3347.6</v>
      </c>
      <c r="J272" s="10">
        <v>3063.89</v>
      </c>
      <c r="K272" s="65">
        <v>212</v>
      </c>
      <c r="L272" s="12">
        <v>2739588.26</v>
      </c>
      <c r="M272" s="12">
        <v>0</v>
      </c>
      <c r="N272" s="12">
        <v>0</v>
      </c>
      <c r="O272" s="12">
        <v>0</v>
      </c>
      <c r="P272" s="12">
        <f t="shared" si="49"/>
        <v>2739588.26</v>
      </c>
      <c r="Q272" s="12">
        <f t="shared" si="50"/>
        <v>818.37383797347354</v>
      </c>
      <c r="R272" s="12">
        <v>17606.61</v>
      </c>
      <c r="S272" s="13">
        <v>43100</v>
      </c>
    </row>
    <row r="273" spans="1:19" s="57" customFormat="1" ht="13.2" x14ac:dyDescent="0.25">
      <c r="A273" s="7">
        <v>246</v>
      </c>
      <c r="B273" s="8" t="s">
        <v>276</v>
      </c>
      <c r="C273" s="9">
        <v>1979</v>
      </c>
      <c r="D273" s="10">
        <v>0</v>
      </c>
      <c r="E273" s="25" t="s">
        <v>69</v>
      </c>
      <c r="F273" s="10">
        <v>5</v>
      </c>
      <c r="G273" s="10">
        <v>4</v>
      </c>
      <c r="H273" s="15">
        <v>6355.1</v>
      </c>
      <c r="I273" s="15">
        <v>3345.4</v>
      </c>
      <c r="J273" s="10">
        <v>3006.3</v>
      </c>
      <c r="K273" s="65">
        <v>216</v>
      </c>
      <c r="L273" s="12">
        <v>11529649.119999999</v>
      </c>
      <c r="M273" s="12">
        <v>0</v>
      </c>
      <c r="N273" s="12">
        <v>0</v>
      </c>
      <c r="O273" s="12">
        <v>0</v>
      </c>
      <c r="P273" s="12">
        <f t="shared" si="49"/>
        <v>11529649.119999999</v>
      </c>
      <c r="Q273" s="12">
        <f t="shared" si="50"/>
        <v>3446.418700304896</v>
      </c>
      <c r="R273" s="12">
        <v>17606.61</v>
      </c>
      <c r="S273" s="13">
        <v>43100</v>
      </c>
    </row>
    <row r="274" spans="1:19" s="57" customFormat="1" ht="13.2" x14ac:dyDescent="0.25">
      <c r="A274" s="7">
        <v>247</v>
      </c>
      <c r="B274" s="8" t="s">
        <v>277</v>
      </c>
      <c r="C274" s="9">
        <v>1978</v>
      </c>
      <c r="D274" s="10">
        <v>0</v>
      </c>
      <c r="E274" s="25" t="s">
        <v>69</v>
      </c>
      <c r="F274" s="10">
        <v>5</v>
      </c>
      <c r="G274" s="10">
        <v>4</v>
      </c>
      <c r="H274" s="15">
        <v>6316.4</v>
      </c>
      <c r="I274" s="15">
        <v>3312.9</v>
      </c>
      <c r="J274" s="10">
        <v>2927.9</v>
      </c>
      <c r="K274" s="65">
        <v>200</v>
      </c>
      <c r="L274" s="12">
        <v>13479529.300000001</v>
      </c>
      <c r="M274" s="12">
        <v>0</v>
      </c>
      <c r="N274" s="12">
        <v>0</v>
      </c>
      <c r="O274" s="12">
        <v>0</v>
      </c>
      <c r="P274" s="12">
        <f t="shared" si="49"/>
        <v>13479529.300000001</v>
      </c>
      <c r="Q274" s="12">
        <f t="shared" si="50"/>
        <v>4068.80053729361</v>
      </c>
      <c r="R274" s="12">
        <v>17606.61</v>
      </c>
      <c r="S274" s="13">
        <v>43100</v>
      </c>
    </row>
    <row r="275" spans="1:19" s="57" customFormat="1" ht="13.2" x14ac:dyDescent="0.25">
      <c r="A275" s="7">
        <v>248</v>
      </c>
      <c r="B275" s="8" t="s">
        <v>278</v>
      </c>
      <c r="C275" s="9">
        <v>1979</v>
      </c>
      <c r="D275" s="10">
        <v>0</v>
      </c>
      <c r="E275" s="25" t="s">
        <v>69</v>
      </c>
      <c r="F275" s="10">
        <v>5</v>
      </c>
      <c r="G275" s="10">
        <v>4</v>
      </c>
      <c r="H275" s="15">
        <v>6382.5</v>
      </c>
      <c r="I275" s="15">
        <v>3359.2</v>
      </c>
      <c r="J275" s="10">
        <v>2899.4</v>
      </c>
      <c r="K275" s="65">
        <v>178</v>
      </c>
      <c r="L275" s="12">
        <v>13488162.17</v>
      </c>
      <c r="M275" s="12">
        <v>0</v>
      </c>
      <c r="N275" s="12">
        <v>0</v>
      </c>
      <c r="O275" s="12">
        <v>0</v>
      </c>
      <c r="P275" s="12">
        <f t="shared" si="49"/>
        <v>13488162.17</v>
      </c>
      <c r="Q275" s="12">
        <f t="shared" si="50"/>
        <v>4015.2900005953802</v>
      </c>
      <c r="R275" s="12">
        <v>17606.61</v>
      </c>
      <c r="S275" s="13">
        <v>43100</v>
      </c>
    </row>
    <row r="276" spans="1:19" s="57" customFormat="1" ht="13.2" x14ac:dyDescent="0.25">
      <c r="A276" s="7">
        <v>249</v>
      </c>
      <c r="B276" s="68" t="s">
        <v>279</v>
      </c>
      <c r="C276" s="69">
        <v>1979</v>
      </c>
      <c r="D276" s="70">
        <v>0</v>
      </c>
      <c r="E276" s="25" t="s">
        <v>69</v>
      </c>
      <c r="F276" s="70">
        <v>5</v>
      </c>
      <c r="G276" s="70">
        <v>6</v>
      </c>
      <c r="H276" s="72">
        <v>8651.2000000000007</v>
      </c>
      <c r="I276" s="72">
        <v>4763.3</v>
      </c>
      <c r="J276" s="70">
        <v>4148.2</v>
      </c>
      <c r="K276" s="73">
        <v>265</v>
      </c>
      <c r="L276" s="12">
        <v>12525895.800000001</v>
      </c>
      <c r="M276" s="71">
        <v>0</v>
      </c>
      <c r="N276" s="12">
        <v>0</v>
      </c>
      <c r="O276" s="12">
        <v>0</v>
      </c>
      <c r="P276" s="71">
        <f>L276-(M276+N276+O276)</f>
        <v>12525895.800000001</v>
      </c>
      <c r="Q276" s="12">
        <f t="shared" si="50"/>
        <v>2629.6676253857622</v>
      </c>
      <c r="R276" s="12">
        <v>17606.61</v>
      </c>
      <c r="S276" s="13">
        <v>43100</v>
      </c>
    </row>
    <row r="277" spans="1:19" x14ac:dyDescent="0.3">
      <c r="A277" s="19"/>
      <c r="B277" s="211" t="s">
        <v>280</v>
      </c>
      <c r="C277" s="187"/>
      <c r="D277" s="19"/>
      <c r="E277" s="19"/>
      <c r="F277" s="19"/>
      <c r="G277" s="19"/>
      <c r="H277" s="17">
        <f>ROUND(SUM(H166:H276),2)</f>
        <v>652533.64</v>
      </c>
      <c r="I277" s="17">
        <f t="shared" ref="I277:P277" si="51">ROUND(SUM(I166:I276),2)</f>
        <v>445331.49</v>
      </c>
      <c r="J277" s="17">
        <f t="shared" si="51"/>
        <v>349372.49</v>
      </c>
      <c r="K277" s="24">
        <f t="shared" si="51"/>
        <v>26348</v>
      </c>
      <c r="L277" s="17">
        <f t="shared" si="51"/>
        <v>1168468342.9100001</v>
      </c>
      <c r="M277" s="17">
        <f t="shared" si="51"/>
        <v>0</v>
      </c>
      <c r="N277" s="17">
        <f t="shared" si="51"/>
        <v>0</v>
      </c>
      <c r="O277" s="17">
        <f t="shared" si="51"/>
        <v>0</v>
      </c>
      <c r="P277" s="17">
        <f t="shared" si="51"/>
        <v>1168468342.9100001</v>
      </c>
      <c r="Q277" s="17">
        <f t="shared" si="50"/>
        <v>2623.8170197890117</v>
      </c>
      <c r="R277" s="12"/>
      <c r="S277" s="10"/>
    </row>
    <row r="278" spans="1:19" ht="15.6" x14ac:dyDescent="0.3">
      <c r="A278" s="10"/>
      <c r="B278" s="190" t="s">
        <v>282</v>
      </c>
      <c r="C278" s="190"/>
      <c r="D278" s="10"/>
      <c r="E278" s="10"/>
      <c r="F278" s="10"/>
      <c r="G278" s="10"/>
      <c r="H278" s="10"/>
      <c r="I278" s="10"/>
      <c r="J278" s="10"/>
      <c r="K278" s="10"/>
      <c r="L278" s="12"/>
      <c r="M278" s="12"/>
      <c r="N278" s="12"/>
      <c r="O278" s="12"/>
      <c r="P278" s="12"/>
      <c r="Q278" s="12"/>
      <c r="R278" s="12"/>
      <c r="S278" s="10"/>
    </row>
    <row r="279" spans="1:19" s="16" customFormat="1" x14ac:dyDescent="0.3">
      <c r="A279" s="7">
        <v>250</v>
      </c>
      <c r="B279" s="8" t="s">
        <v>283</v>
      </c>
      <c r="C279" s="9">
        <v>1986</v>
      </c>
      <c r="D279" s="10">
        <v>0</v>
      </c>
      <c r="E279" s="25" t="s">
        <v>54</v>
      </c>
      <c r="F279" s="10">
        <v>2</v>
      </c>
      <c r="G279" s="10">
        <v>3</v>
      </c>
      <c r="H279" s="53">
        <v>683.9</v>
      </c>
      <c r="I279" s="53">
        <v>683.9</v>
      </c>
      <c r="J279" s="53">
        <v>495.7</v>
      </c>
      <c r="K279" s="116">
        <v>23</v>
      </c>
      <c r="L279" s="12">
        <v>411933.21</v>
      </c>
      <c r="M279" s="12">
        <v>0</v>
      </c>
      <c r="N279" s="12">
        <f>ROUND(L279*10%,2)</f>
        <v>41193.32</v>
      </c>
      <c r="O279" s="12">
        <f>ROUND(N279*0.45,2)</f>
        <v>18536.990000000002</v>
      </c>
      <c r="P279" s="12">
        <f t="shared" ref="P279:P298" si="52">L279-(M279+N279+O279)</f>
        <v>352202.9</v>
      </c>
      <c r="Q279" s="12">
        <f t="shared" ref="Q279:Q299" si="53">L279/I279</f>
        <v>602.32959497002491</v>
      </c>
      <c r="R279" s="12">
        <v>10685.67</v>
      </c>
      <c r="S279" s="13">
        <v>43100</v>
      </c>
    </row>
    <row r="280" spans="1:19" s="16" customFormat="1" x14ac:dyDescent="0.3">
      <c r="A280" s="7">
        <v>251</v>
      </c>
      <c r="B280" s="8" t="s">
        <v>284</v>
      </c>
      <c r="C280" s="9">
        <v>2004</v>
      </c>
      <c r="D280" s="10">
        <v>0</v>
      </c>
      <c r="E280" s="25" t="s">
        <v>29</v>
      </c>
      <c r="F280" s="10">
        <v>2</v>
      </c>
      <c r="G280" s="10">
        <v>3</v>
      </c>
      <c r="H280" s="15">
        <v>1332.7</v>
      </c>
      <c r="I280" s="15">
        <v>1140.5999999999999</v>
      </c>
      <c r="J280" s="10">
        <v>946.4</v>
      </c>
      <c r="K280" s="11">
        <v>64</v>
      </c>
      <c r="L280" s="12">
        <v>6128220</v>
      </c>
      <c r="M280" s="12">
        <v>0</v>
      </c>
      <c r="N280" s="12">
        <v>0</v>
      </c>
      <c r="O280" s="12">
        <v>0</v>
      </c>
      <c r="P280" s="12">
        <f t="shared" si="52"/>
        <v>6128220</v>
      </c>
      <c r="Q280" s="12">
        <f t="shared" si="53"/>
        <v>5372.803787480274</v>
      </c>
      <c r="R280" s="12">
        <v>27958.74</v>
      </c>
      <c r="S280" s="13">
        <v>43100</v>
      </c>
    </row>
    <row r="281" spans="1:19" s="16" customFormat="1" x14ac:dyDescent="0.3">
      <c r="A281" s="7">
        <v>252</v>
      </c>
      <c r="B281" s="8" t="s">
        <v>285</v>
      </c>
      <c r="C281" s="9">
        <v>1991</v>
      </c>
      <c r="D281" s="10">
        <v>0</v>
      </c>
      <c r="E281" s="25" t="s">
        <v>69</v>
      </c>
      <c r="F281" s="10">
        <v>5</v>
      </c>
      <c r="G281" s="10">
        <v>2</v>
      </c>
      <c r="H281" s="15">
        <v>2897</v>
      </c>
      <c r="I281" s="15">
        <v>2289.5</v>
      </c>
      <c r="J281" s="10">
        <v>2193</v>
      </c>
      <c r="K281" s="11">
        <v>130</v>
      </c>
      <c r="L281" s="12">
        <v>2444241.7999999998</v>
      </c>
      <c r="M281" s="12">
        <v>0</v>
      </c>
      <c r="N281" s="12">
        <v>0</v>
      </c>
      <c r="O281" s="12">
        <f t="shared" ref="O281:O297" si="54">ROUND(L281*0.045,2)</f>
        <v>109990.88</v>
      </c>
      <c r="P281" s="12">
        <f t="shared" si="52"/>
        <v>2334250.92</v>
      </c>
      <c r="Q281" s="12">
        <f t="shared" si="53"/>
        <v>1067.5875955448787</v>
      </c>
      <c r="R281" s="12">
        <v>17606.61</v>
      </c>
      <c r="S281" s="13">
        <v>43100</v>
      </c>
    </row>
    <row r="282" spans="1:19" s="16" customFormat="1" x14ac:dyDescent="0.3">
      <c r="A282" s="7">
        <v>253</v>
      </c>
      <c r="B282" s="8" t="s">
        <v>286</v>
      </c>
      <c r="C282" s="9">
        <v>1992</v>
      </c>
      <c r="D282" s="10">
        <v>0</v>
      </c>
      <c r="E282" s="25" t="s">
        <v>69</v>
      </c>
      <c r="F282" s="10">
        <v>5</v>
      </c>
      <c r="G282" s="10">
        <v>3</v>
      </c>
      <c r="H282" s="15">
        <v>4167</v>
      </c>
      <c r="I282" s="15">
        <v>3279.76</v>
      </c>
      <c r="J282" s="10">
        <v>3060.6</v>
      </c>
      <c r="K282" s="11">
        <v>175</v>
      </c>
      <c r="L282" s="12">
        <v>3451437.99</v>
      </c>
      <c r="M282" s="12">
        <v>0</v>
      </c>
      <c r="N282" s="12">
        <v>0</v>
      </c>
      <c r="O282" s="12">
        <f t="shared" si="54"/>
        <v>155314.71</v>
      </c>
      <c r="P282" s="12">
        <f t="shared" si="52"/>
        <v>3296123.2800000003</v>
      </c>
      <c r="Q282" s="12">
        <f t="shared" si="53"/>
        <v>1052.3446807083444</v>
      </c>
      <c r="R282" s="12">
        <v>17606.61</v>
      </c>
      <c r="S282" s="13">
        <v>43100</v>
      </c>
    </row>
    <row r="283" spans="1:19" s="16" customFormat="1" x14ac:dyDescent="0.3">
      <c r="A283" s="7">
        <v>254</v>
      </c>
      <c r="B283" s="8" t="s">
        <v>287</v>
      </c>
      <c r="C283" s="9">
        <v>1991</v>
      </c>
      <c r="D283" s="10">
        <v>0</v>
      </c>
      <c r="E283" s="25" t="s">
        <v>69</v>
      </c>
      <c r="F283" s="10">
        <v>5</v>
      </c>
      <c r="G283" s="10">
        <v>2</v>
      </c>
      <c r="H283" s="15">
        <v>2833</v>
      </c>
      <c r="I283" s="15">
        <v>2197.4</v>
      </c>
      <c r="J283" s="10">
        <v>2131.3000000000002</v>
      </c>
      <c r="K283" s="11">
        <v>118</v>
      </c>
      <c r="L283" s="12">
        <v>2444241.7999999998</v>
      </c>
      <c r="M283" s="12">
        <v>0</v>
      </c>
      <c r="N283" s="12">
        <v>0</v>
      </c>
      <c r="O283" s="12">
        <f t="shared" si="54"/>
        <v>109990.88</v>
      </c>
      <c r="P283" s="12">
        <f t="shared" si="52"/>
        <v>2334250.92</v>
      </c>
      <c r="Q283" s="12">
        <f t="shared" si="53"/>
        <v>1112.3335760444161</v>
      </c>
      <c r="R283" s="12">
        <v>17606.61</v>
      </c>
      <c r="S283" s="13">
        <v>43100</v>
      </c>
    </row>
    <row r="284" spans="1:19" s="16" customFormat="1" x14ac:dyDescent="0.3">
      <c r="A284" s="7">
        <v>255</v>
      </c>
      <c r="B284" s="8" t="s">
        <v>288</v>
      </c>
      <c r="C284" s="9">
        <v>1990</v>
      </c>
      <c r="D284" s="10">
        <v>0</v>
      </c>
      <c r="E284" s="25" t="s">
        <v>69</v>
      </c>
      <c r="F284" s="10">
        <v>5</v>
      </c>
      <c r="G284" s="10">
        <v>3</v>
      </c>
      <c r="H284" s="15">
        <v>4305</v>
      </c>
      <c r="I284" s="15">
        <v>3264.9</v>
      </c>
      <c r="J284" s="10">
        <v>3198.7</v>
      </c>
      <c r="K284" s="11">
        <v>182</v>
      </c>
      <c r="L284" s="12">
        <v>3893930.04</v>
      </c>
      <c r="M284" s="12">
        <v>0</v>
      </c>
      <c r="N284" s="12">
        <v>0</v>
      </c>
      <c r="O284" s="12">
        <f t="shared" si="54"/>
        <v>175226.85</v>
      </c>
      <c r="P284" s="12">
        <f t="shared" si="52"/>
        <v>3718703.19</v>
      </c>
      <c r="Q284" s="12">
        <f t="shared" si="53"/>
        <v>1192.6644123862905</v>
      </c>
      <c r="R284" s="12">
        <v>17606.61</v>
      </c>
      <c r="S284" s="13">
        <v>43100</v>
      </c>
    </row>
    <row r="285" spans="1:19" s="16" customFormat="1" x14ac:dyDescent="0.3">
      <c r="A285" s="7">
        <v>256</v>
      </c>
      <c r="B285" s="8" t="s">
        <v>289</v>
      </c>
      <c r="C285" s="9">
        <v>1990</v>
      </c>
      <c r="D285" s="10">
        <v>0</v>
      </c>
      <c r="E285" s="25" t="s">
        <v>69</v>
      </c>
      <c r="F285" s="10">
        <v>5</v>
      </c>
      <c r="G285" s="10">
        <v>8</v>
      </c>
      <c r="H285" s="15">
        <v>8550</v>
      </c>
      <c r="I285" s="15">
        <v>6082.7</v>
      </c>
      <c r="J285" s="10">
        <v>5911</v>
      </c>
      <c r="K285" s="11">
        <v>313</v>
      </c>
      <c r="L285" s="12">
        <v>7164578.4199999999</v>
      </c>
      <c r="M285" s="12">
        <v>0</v>
      </c>
      <c r="N285" s="12">
        <v>0</v>
      </c>
      <c r="O285" s="12">
        <f>322406.03-9084.67</f>
        <v>313321.36000000004</v>
      </c>
      <c r="P285" s="12">
        <f t="shared" si="52"/>
        <v>6851257.0599999996</v>
      </c>
      <c r="Q285" s="12">
        <f t="shared" si="53"/>
        <v>1177.8615450375655</v>
      </c>
      <c r="R285" s="12">
        <v>17606.61</v>
      </c>
      <c r="S285" s="13">
        <v>43100</v>
      </c>
    </row>
    <row r="286" spans="1:19" s="16" customFormat="1" x14ac:dyDescent="0.3">
      <c r="A286" s="7">
        <v>257</v>
      </c>
      <c r="B286" s="8" t="s">
        <v>290</v>
      </c>
      <c r="C286" s="9">
        <v>1992</v>
      </c>
      <c r="D286" s="10">
        <v>0</v>
      </c>
      <c r="E286" s="25" t="s">
        <v>69</v>
      </c>
      <c r="F286" s="10">
        <v>9</v>
      </c>
      <c r="G286" s="10">
        <v>4</v>
      </c>
      <c r="H286" s="15">
        <v>10889</v>
      </c>
      <c r="I286" s="15">
        <v>8854.5300000000007</v>
      </c>
      <c r="J286" s="10">
        <v>8785.24</v>
      </c>
      <c r="K286" s="11">
        <v>411</v>
      </c>
      <c r="L286" s="12">
        <v>5936136.21</v>
      </c>
      <c r="M286" s="12">
        <v>0</v>
      </c>
      <c r="N286" s="12">
        <v>0</v>
      </c>
      <c r="O286" s="12">
        <f t="shared" si="54"/>
        <v>267126.13</v>
      </c>
      <c r="P286" s="12">
        <f t="shared" si="52"/>
        <v>5669010.0800000001</v>
      </c>
      <c r="Q286" s="12">
        <f t="shared" si="53"/>
        <v>670.40669691107257</v>
      </c>
      <c r="R286" s="12">
        <v>21030.3</v>
      </c>
      <c r="S286" s="13">
        <v>43100</v>
      </c>
    </row>
    <row r="287" spans="1:19" s="16" customFormat="1" x14ac:dyDescent="0.3">
      <c r="A287" s="7">
        <v>258</v>
      </c>
      <c r="B287" s="8" t="s">
        <v>291</v>
      </c>
      <c r="C287" s="9">
        <v>1987</v>
      </c>
      <c r="D287" s="10">
        <v>0</v>
      </c>
      <c r="E287" s="25" t="s">
        <v>69</v>
      </c>
      <c r="F287" s="10">
        <v>5</v>
      </c>
      <c r="G287" s="10">
        <v>1</v>
      </c>
      <c r="H287" s="15">
        <v>4248</v>
      </c>
      <c r="I287" s="15">
        <v>2483.9</v>
      </c>
      <c r="J287" s="10">
        <v>2229.8000000000002</v>
      </c>
      <c r="K287" s="11">
        <v>199</v>
      </c>
      <c r="L287" s="12">
        <v>6346662.5700000003</v>
      </c>
      <c r="M287" s="12">
        <v>0</v>
      </c>
      <c r="N287" s="12">
        <v>0</v>
      </c>
      <c r="O287" s="12">
        <f t="shared" si="54"/>
        <v>285599.82</v>
      </c>
      <c r="P287" s="12">
        <f t="shared" si="52"/>
        <v>6061062.75</v>
      </c>
      <c r="Q287" s="12">
        <f t="shared" si="53"/>
        <v>2555.1200008051856</v>
      </c>
      <c r="R287" s="12">
        <v>17606.61</v>
      </c>
      <c r="S287" s="13">
        <v>43100</v>
      </c>
    </row>
    <row r="288" spans="1:19" s="16" customFormat="1" x14ac:dyDescent="0.3">
      <c r="A288" s="7">
        <v>259</v>
      </c>
      <c r="B288" s="8" t="s">
        <v>292</v>
      </c>
      <c r="C288" s="9">
        <v>1987</v>
      </c>
      <c r="D288" s="10">
        <v>0</v>
      </c>
      <c r="E288" s="25" t="s">
        <v>69</v>
      </c>
      <c r="F288" s="10">
        <v>5</v>
      </c>
      <c r="G288" s="10">
        <v>1</v>
      </c>
      <c r="H288" s="15">
        <v>2933.3</v>
      </c>
      <c r="I288" s="15">
        <v>2601.1999999999998</v>
      </c>
      <c r="J288" s="10">
        <v>2445.25</v>
      </c>
      <c r="K288" s="11">
        <v>152</v>
      </c>
      <c r="L288" s="12">
        <v>6646378.1399999997</v>
      </c>
      <c r="M288" s="12">
        <v>0</v>
      </c>
      <c r="N288" s="12">
        <v>0</v>
      </c>
      <c r="O288" s="12">
        <f t="shared" si="54"/>
        <v>299087.02</v>
      </c>
      <c r="P288" s="12">
        <f t="shared" si="52"/>
        <v>6347291.1199999992</v>
      </c>
      <c r="Q288" s="12">
        <f t="shared" si="53"/>
        <v>2555.1199984622481</v>
      </c>
      <c r="R288" s="12">
        <v>17606.61</v>
      </c>
      <c r="S288" s="13">
        <v>43100</v>
      </c>
    </row>
    <row r="289" spans="1:19" s="16" customFormat="1" x14ac:dyDescent="0.3">
      <c r="A289" s="7">
        <v>260</v>
      </c>
      <c r="B289" s="8" t="s">
        <v>293</v>
      </c>
      <c r="C289" s="9">
        <v>1987</v>
      </c>
      <c r="D289" s="10">
        <v>0</v>
      </c>
      <c r="E289" s="25" t="s">
        <v>69</v>
      </c>
      <c r="F289" s="10">
        <v>5</v>
      </c>
      <c r="G289" s="10">
        <v>1</v>
      </c>
      <c r="H289" s="15">
        <v>3609.5</v>
      </c>
      <c r="I289" s="15">
        <v>2487.3000000000002</v>
      </c>
      <c r="J289" s="10">
        <v>2243.5</v>
      </c>
      <c r="K289" s="11">
        <v>198</v>
      </c>
      <c r="L289" s="12">
        <v>3237356.12</v>
      </c>
      <c r="M289" s="12">
        <v>0</v>
      </c>
      <c r="N289" s="12">
        <v>0</v>
      </c>
      <c r="O289" s="12">
        <f t="shared" si="54"/>
        <v>145681.03</v>
      </c>
      <c r="P289" s="12">
        <f t="shared" si="52"/>
        <v>3091675.0900000003</v>
      </c>
      <c r="Q289" s="12">
        <f t="shared" si="53"/>
        <v>1301.5543440678648</v>
      </c>
      <c r="R289" s="12">
        <v>17606.61</v>
      </c>
      <c r="S289" s="13">
        <v>43100</v>
      </c>
    </row>
    <row r="290" spans="1:19" s="16" customFormat="1" x14ac:dyDescent="0.3">
      <c r="A290" s="7">
        <v>261</v>
      </c>
      <c r="B290" s="8" t="s">
        <v>294</v>
      </c>
      <c r="C290" s="9">
        <v>1987</v>
      </c>
      <c r="D290" s="10">
        <v>0</v>
      </c>
      <c r="E290" s="25" t="s">
        <v>69</v>
      </c>
      <c r="F290" s="10">
        <v>5</v>
      </c>
      <c r="G290" s="10">
        <v>4</v>
      </c>
      <c r="H290" s="15">
        <v>4146.75</v>
      </c>
      <c r="I290" s="15">
        <v>3068.8</v>
      </c>
      <c r="J290" s="10">
        <v>3001.4</v>
      </c>
      <c r="K290" s="11">
        <v>176</v>
      </c>
      <c r="L290" s="12">
        <v>3638521.94</v>
      </c>
      <c r="M290" s="12">
        <v>0</v>
      </c>
      <c r="N290" s="12">
        <v>0</v>
      </c>
      <c r="O290" s="12">
        <f t="shared" si="54"/>
        <v>163733.49</v>
      </c>
      <c r="P290" s="12">
        <f t="shared" si="52"/>
        <v>3474788.45</v>
      </c>
      <c r="Q290" s="12">
        <f t="shared" si="53"/>
        <v>1185.6497458289884</v>
      </c>
      <c r="R290" s="12">
        <v>17606.61</v>
      </c>
      <c r="S290" s="13">
        <v>43100</v>
      </c>
    </row>
    <row r="291" spans="1:19" s="16" customFormat="1" x14ac:dyDescent="0.3">
      <c r="A291" s="7">
        <v>262</v>
      </c>
      <c r="B291" s="8" t="s">
        <v>295</v>
      </c>
      <c r="C291" s="9">
        <v>1986</v>
      </c>
      <c r="D291" s="10">
        <v>0</v>
      </c>
      <c r="E291" s="25" t="s">
        <v>69</v>
      </c>
      <c r="F291" s="10">
        <v>5</v>
      </c>
      <c r="G291" s="10">
        <v>4</v>
      </c>
      <c r="H291" s="15">
        <v>3916</v>
      </c>
      <c r="I291" s="15">
        <v>3032.4</v>
      </c>
      <c r="J291" s="10">
        <v>2979.3</v>
      </c>
      <c r="K291" s="11">
        <v>191</v>
      </c>
      <c r="L291" s="12">
        <v>4489163.3899999997</v>
      </c>
      <c r="M291" s="12">
        <v>0</v>
      </c>
      <c r="N291" s="12">
        <v>0</v>
      </c>
      <c r="O291" s="12">
        <f t="shared" si="54"/>
        <v>202012.35</v>
      </c>
      <c r="P291" s="12">
        <f t="shared" si="52"/>
        <v>4287151.04</v>
      </c>
      <c r="Q291" s="12">
        <f t="shared" si="53"/>
        <v>1480.3994822582772</v>
      </c>
      <c r="R291" s="12">
        <v>17606.61</v>
      </c>
      <c r="S291" s="13">
        <v>43100</v>
      </c>
    </row>
    <row r="292" spans="1:19" s="16" customFormat="1" x14ac:dyDescent="0.3">
      <c r="A292" s="7">
        <v>263</v>
      </c>
      <c r="B292" s="8" t="s">
        <v>296</v>
      </c>
      <c r="C292" s="9">
        <v>1987</v>
      </c>
      <c r="D292" s="10">
        <v>0</v>
      </c>
      <c r="E292" s="25" t="s">
        <v>69</v>
      </c>
      <c r="F292" s="10">
        <v>5</v>
      </c>
      <c r="G292" s="10">
        <v>4</v>
      </c>
      <c r="H292" s="15">
        <v>4157.3</v>
      </c>
      <c r="I292" s="15">
        <v>3066.9</v>
      </c>
      <c r="J292" s="10">
        <v>2974</v>
      </c>
      <c r="K292" s="11">
        <v>143</v>
      </c>
      <c r="L292" s="12">
        <v>4435916.0199999996</v>
      </c>
      <c r="M292" s="12">
        <v>0</v>
      </c>
      <c r="N292" s="12">
        <v>0</v>
      </c>
      <c r="O292" s="12">
        <f t="shared" si="54"/>
        <v>199616.22</v>
      </c>
      <c r="P292" s="12">
        <f t="shared" si="52"/>
        <v>4236299.8</v>
      </c>
      <c r="Q292" s="12">
        <f t="shared" si="53"/>
        <v>1446.3843033682217</v>
      </c>
      <c r="R292" s="12">
        <v>17606.61</v>
      </c>
      <c r="S292" s="13">
        <v>43100</v>
      </c>
    </row>
    <row r="293" spans="1:19" s="16" customFormat="1" x14ac:dyDescent="0.3">
      <c r="A293" s="7">
        <v>264</v>
      </c>
      <c r="B293" s="8" t="s">
        <v>297</v>
      </c>
      <c r="C293" s="9">
        <v>1990</v>
      </c>
      <c r="D293" s="10">
        <v>0</v>
      </c>
      <c r="E293" s="25" t="s">
        <v>69</v>
      </c>
      <c r="F293" s="10">
        <v>5</v>
      </c>
      <c r="G293" s="10">
        <v>1</v>
      </c>
      <c r="H293" s="15">
        <v>4568.8999999999996</v>
      </c>
      <c r="I293" s="15">
        <v>2517.6</v>
      </c>
      <c r="J293" s="10">
        <v>2202.3000000000002</v>
      </c>
      <c r="K293" s="11">
        <v>210</v>
      </c>
      <c r="L293" s="12">
        <v>4486384</v>
      </c>
      <c r="M293" s="12">
        <v>0</v>
      </c>
      <c r="N293" s="12">
        <v>0</v>
      </c>
      <c r="O293" s="12">
        <f t="shared" si="54"/>
        <v>201887.28</v>
      </c>
      <c r="P293" s="12">
        <f t="shared" si="52"/>
        <v>4284496.72</v>
      </c>
      <c r="Q293" s="12">
        <f t="shared" si="53"/>
        <v>1782.0082618366698</v>
      </c>
      <c r="R293" s="12">
        <v>17606.61</v>
      </c>
      <c r="S293" s="13">
        <v>43100</v>
      </c>
    </row>
    <row r="294" spans="1:19" s="16" customFormat="1" x14ac:dyDescent="0.3">
      <c r="A294" s="7">
        <v>265</v>
      </c>
      <c r="B294" s="8" t="s">
        <v>298</v>
      </c>
      <c r="C294" s="9">
        <v>2000</v>
      </c>
      <c r="D294" s="10">
        <v>0</v>
      </c>
      <c r="E294" s="25" t="s">
        <v>69</v>
      </c>
      <c r="F294" s="10">
        <v>12</v>
      </c>
      <c r="G294" s="10">
        <v>2</v>
      </c>
      <c r="H294" s="15">
        <v>7347.7</v>
      </c>
      <c r="I294" s="15">
        <v>5239.1000000000004</v>
      </c>
      <c r="J294" s="10">
        <v>5188.1000000000004</v>
      </c>
      <c r="K294" s="11">
        <v>246</v>
      </c>
      <c r="L294" s="12">
        <v>2247585.33</v>
      </c>
      <c r="M294" s="12">
        <v>0</v>
      </c>
      <c r="N294" s="12">
        <v>0</v>
      </c>
      <c r="O294" s="12">
        <v>0</v>
      </c>
      <c r="P294" s="12">
        <f t="shared" si="52"/>
        <v>2247585.33</v>
      </c>
      <c r="Q294" s="12">
        <f t="shared" si="53"/>
        <v>429.00218167242463</v>
      </c>
      <c r="R294" s="12">
        <v>21030.3</v>
      </c>
      <c r="S294" s="13">
        <v>43100</v>
      </c>
    </row>
    <row r="295" spans="1:19" s="16" customFormat="1" x14ac:dyDescent="0.3">
      <c r="A295" s="7">
        <v>266</v>
      </c>
      <c r="B295" s="8" t="s">
        <v>299</v>
      </c>
      <c r="C295" s="9">
        <v>1988</v>
      </c>
      <c r="D295" s="10">
        <v>0</v>
      </c>
      <c r="E295" s="25" t="s">
        <v>69</v>
      </c>
      <c r="F295" s="10">
        <v>5</v>
      </c>
      <c r="G295" s="10">
        <v>1</v>
      </c>
      <c r="H295" s="15">
        <v>3800</v>
      </c>
      <c r="I295" s="15">
        <v>2487.4</v>
      </c>
      <c r="J295" s="10">
        <v>2273.4</v>
      </c>
      <c r="K295" s="11">
        <v>202</v>
      </c>
      <c r="L295" s="12">
        <v>2431935.4500000002</v>
      </c>
      <c r="M295" s="12">
        <v>0</v>
      </c>
      <c r="N295" s="12">
        <v>0</v>
      </c>
      <c r="O295" s="12">
        <f t="shared" si="54"/>
        <v>109437.1</v>
      </c>
      <c r="P295" s="12">
        <f t="shared" si="52"/>
        <v>2322498.35</v>
      </c>
      <c r="Q295" s="12">
        <f t="shared" si="53"/>
        <v>977.70179705716816</v>
      </c>
      <c r="R295" s="12">
        <v>17606.61</v>
      </c>
      <c r="S295" s="13">
        <v>43100</v>
      </c>
    </row>
    <row r="296" spans="1:19" s="16" customFormat="1" x14ac:dyDescent="0.3">
      <c r="A296" s="7">
        <v>267</v>
      </c>
      <c r="B296" s="8" t="s">
        <v>300</v>
      </c>
      <c r="C296" s="9">
        <v>1989</v>
      </c>
      <c r="D296" s="10">
        <v>0</v>
      </c>
      <c r="E296" s="25" t="s">
        <v>69</v>
      </c>
      <c r="F296" s="10">
        <v>5</v>
      </c>
      <c r="G296" s="10">
        <v>1</v>
      </c>
      <c r="H296" s="15">
        <v>3662.4</v>
      </c>
      <c r="I296" s="15">
        <v>2474.77</v>
      </c>
      <c r="J296" s="10">
        <v>2116.17</v>
      </c>
      <c r="K296" s="11">
        <v>184</v>
      </c>
      <c r="L296" s="12">
        <v>2914969.06</v>
      </c>
      <c r="M296" s="12">
        <v>0</v>
      </c>
      <c r="N296" s="12">
        <v>0</v>
      </c>
      <c r="O296" s="12">
        <f t="shared" si="54"/>
        <v>131173.60999999999</v>
      </c>
      <c r="P296" s="12">
        <f t="shared" si="52"/>
        <v>2783795.45</v>
      </c>
      <c r="Q296" s="12">
        <f t="shared" si="53"/>
        <v>1177.8747358340372</v>
      </c>
      <c r="R296" s="12">
        <v>17606.61</v>
      </c>
      <c r="S296" s="13">
        <v>43100</v>
      </c>
    </row>
    <row r="297" spans="1:19" s="16" customFormat="1" x14ac:dyDescent="0.3">
      <c r="A297" s="7">
        <v>268</v>
      </c>
      <c r="B297" s="8" t="s">
        <v>301</v>
      </c>
      <c r="C297" s="9">
        <v>1989</v>
      </c>
      <c r="D297" s="10">
        <v>0</v>
      </c>
      <c r="E297" s="25" t="s">
        <v>69</v>
      </c>
      <c r="F297" s="10">
        <v>5</v>
      </c>
      <c r="G297" s="10">
        <v>1</v>
      </c>
      <c r="H297" s="15">
        <v>3907.5</v>
      </c>
      <c r="I297" s="15">
        <v>2495.1</v>
      </c>
      <c r="J297" s="10">
        <v>2124.1</v>
      </c>
      <c r="K297" s="11">
        <v>187</v>
      </c>
      <c r="L297" s="12">
        <v>2895583.69</v>
      </c>
      <c r="M297" s="12">
        <v>0</v>
      </c>
      <c r="N297" s="12">
        <v>0</v>
      </c>
      <c r="O297" s="12">
        <f t="shared" si="54"/>
        <v>130301.27</v>
      </c>
      <c r="P297" s="12">
        <f t="shared" si="52"/>
        <v>2765282.42</v>
      </c>
      <c r="Q297" s="12">
        <f t="shared" si="53"/>
        <v>1160.5080718207687</v>
      </c>
      <c r="R297" s="12">
        <v>17606.61</v>
      </c>
      <c r="S297" s="13">
        <v>43100</v>
      </c>
    </row>
    <row r="298" spans="1:19" s="16" customFormat="1" x14ac:dyDescent="0.3">
      <c r="A298" s="7">
        <v>269</v>
      </c>
      <c r="B298" s="8" t="s">
        <v>302</v>
      </c>
      <c r="C298" s="9">
        <v>2002</v>
      </c>
      <c r="D298" s="10">
        <v>0</v>
      </c>
      <c r="E298" s="25" t="s">
        <v>69</v>
      </c>
      <c r="F298" s="10">
        <v>2</v>
      </c>
      <c r="G298" s="10">
        <v>2</v>
      </c>
      <c r="H298" s="15">
        <v>1097.9000000000001</v>
      </c>
      <c r="I298" s="15">
        <v>1097.9000000000001</v>
      </c>
      <c r="J298" s="10">
        <v>777.7</v>
      </c>
      <c r="K298" s="11">
        <v>50</v>
      </c>
      <c r="L298" s="12">
        <v>1710969.26</v>
      </c>
      <c r="M298" s="12">
        <v>0</v>
      </c>
      <c r="N298" s="12">
        <v>0</v>
      </c>
      <c r="O298" s="12">
        <v>0</v>
      </c>
      <c r="P298" s="12">
        <f t="shared" si="52"/>
        <v>1710969.26</v>
      </c>
      <c r="Q298" s="12">
        <f t="shared" si="53"/>
        <v>1558.4017305765551</v>
      </c>
      <c r="R298" s="12">
        <v>17606.61</v>
      </c>
      <c r="S298" s="13">
        <v>43100</v>
      </c>
    </row>
    <row r="299" spans="1:19" s="3" customFormat="1" ht="13.2" x14ac:dyDescent="0.3">
      <c r="A299" s="170"/>
      <c r="B299" s="204" t="s">
        <v>303</v>
      </c>
      <c r="C299" s="205"/>
      <c r="D299" s="206"/>
      <c r="E299" s="19"/>
      <c r="F299" s="19"/>
      <c r="G299" s="19"/>
      <c r="H299" s="17">
        <f>ROUND(SUM(H279:H298),2)</f>
        <v>83052.850000000006</v>
      </c>
      <c r="I299" s="17">
        <f t="shared" ref="I299:P299" si="55">ROUND(SUM(I279:I298),2)</f>
        <v>60845.66</v>
      </c>
      <c r="J299" s="17">
        <f t="shared" si="55"/>
        <v>57276.959999999999</v>
      </c>
      <c r="K299" s="127">
        <f t="shared" si="55"/>
        <v>3554</v>
      </c>
      <c r="L299" s="17">
        <f t="shared" si="55"/>
        <v>77356144.439999998</v>
      </c>
      <c r="M299" s="17">
        <f t="shared" si="55"/>
        <v>0</v>
      </c>
      <c r="N299" s="17">
        <f t="shared" si="55"/>
        <v>41193.32</v>
      </c>
      <c r="O299" s="17">
        <f t="shared" si="55"/>
        <v>3018036.99</v>
      </c>
      <c r="P299" s="17">
        <f t="shared" si="55"/>
        <v>74296914.129999995</v>
      </c>
      <c r="Q299" s="17">
        <f t="shared" si="53"/>
        <v>1271.3502399349434</v>
      </c>
      <c r="R299" s="17"/>
      <c r="S299" s="19"/>
    </row>
    <row r="300" spans="1:19" ht="15.6" x14ac:dyDescent="0.3">
      <c r="A300" s="10"/>
      <c r="B300" s="195" t="s">
        <v>304</v>
      </c>
      <c r="C300" s="195"/>
      <c r="D300" s="10"/>
      <c r="E300" s="10"/>
      <c r="F300" s="10"/>
      <c r="G300" s="10"/>
      <c r="H300" s="10"/>
      <c r="I300" s="10"/>
      <c r="J300" s="10"/>
      <c r="K300" s="10"/>
      <c r="L300" s="12"/>
      <c r="M300" s="12"/>
      <c r="N300" s="12"/>
      <c r="O300" s="12"/>
      <c r="P300" s="12"/>
      <c r="Q300" s="12"/>
      <c r="R300" s="12"/>
      <c r="S300" s="10"/>
    </row>
    <row r="301" spans="1:19" s="16" customFormat="1" x14ac:dyDescent="0.3">
      <c r="A301" s="7">
        <v>270</v>
      </c>
      <c r="B301" s="8" t="s">
        <v>305</v>
      </c>
      <c r="C301" s="9">
        <v>1983</v>
      </c>
      <c r="D301" s="10">
        <v>0</v>
      </c>
      <c r="E301" s="25" t="s">
        <v>29</v>
      </c>
      <c r="F301" s="10">
        <v>5</v>
      </c>
      <c r="G301" s="10">
        <v>8</v>
      </c>
      <c r="H301" s="15">
        <v>5811.5</v>
      </c>
      <c r="I301" s="15">
        <v>5194.3</v>
      </c>
      <c r="J301" s="10">
        <v>4761.7</v>
      </c>
      <c r="K301" s="11">
        <v>243</v>
      </c>
      <c r="L301" s="12">
        <v>21454791.199999999</v>
      </c>
      <c r="M301" s="12">
        <v>0</v>
      </c>
      <c r="N301" s="12">
        <f t="shared" ref="N301" si="56">ROUND(L301*10%,2)</f>
        <v>2145479.12</v>
      </c>
      <c r="O301" s="12">
        <f t="shared" ref="O301" si="57">ROUND(N301*0.45,2)</f>
        <v>965465.59999999998</v>
      </c>
      <c r="P301" s="12">
        <f t="shared" ref="P301:P313" si="58">L301-(M301+N301+O301)</f>
        <v>18343846.48</v>
      </c>
      <c r="Q301" s="12">
        <f t="shared" ref="Q301:Q314" si="59">L301/I301</f>
        <v>4130.4489921644881</v>
      </c>
      <c r="R301" s="12">
        <v>27958.74</v>
      </c>
      <c r="S301" s="13">
        <v>43100</v>
      </c>
    </row>
    <row r="302" spans="1:19" s="16" customFormat="1" x14ac:dyDescent="0.3">
      <c r="A302" s="7">
        <v>271</v>
      </c>
      <c r="B302" s="8" t="s">
        <v>306</v>
      </c>
      <c r="C302" s="9">
        <v>1984</v>
      </c>
      <c r="D302" s="10">
        <v>0</v>
      </c>
      <c r="E302" s="25" t="s">
        <v>29</v>
      </c>
      <c r="F302" s="10">
        <v>5</v>
      </c>
      <c r="G302" s="10">
        <v>6</v>
      </c>
      <c r="H302" s="15">
        <v>4341.04</v>
      </c>
      <c r="I302" s="15">
        <v>3886.44</v>
      </c>
      <c r="J302" s="10">
        <v>3663.5</v>
      </c>
      <c r="K302" s="11">
        <v>198</v>
      </c>
      <c r="L302" s="12">
        <v>16309036.18</v>
      </c>
      <c r="M302" s="12">
        <v>0</v>
      </c>
      <c r="N302" s="12">
        <f t="shared" ref="N302:N306" si="60">ROUND(L302*10%,2)</f>
        <v>1630903.62</v>
      </c>
      <c r="O302" s="12">
        <f t="shared" ref="O302:O306" si="61">ROUND(N302*0.45,2)</f>
        <v>733906.63</v>
      </c>
      <c r="P302" s="12">
        <f t="shared" si="58"/>
        <v>13944225.93</v>
      </c>
      <c r="Q302" s="12">
        <f t="shared" si="59"/>
        <v>4196.3946902563785</v>
      </c>
      <c r="R302" s="12">
        <v>27958.74</v>
      </c>
      <c r="S302" s="13">
        <v>43100</v>
      </c>
    </row>
    <row r="303" spans="1:19" s="16" customFormat="1" x14ac:dyDescent="0.3">
      <c r="A303" s="7">
        <v>272</v>
      </c>
      <c r="B303" s="8" t="s">
        <v>307</v>
      </c>
      <c r="C303" s="9">
        <v>1983</v>
      </c>
      <c r="D303" s="10">
        <v>0</v>
      </c>
      <c r="E303" s="25" t="s">
        <v>29</v>
      </c>
      <c r="F303" s="10">
        <v>5</v>
      </c>
      <c r="G303" s="10">
        <v>4</v>
      </c>
      <c r="H303" s="15">
        <v>2606.8000000000002</v>
      </c>
      <c r="I303" s="15">
        <v>2277.6</v>
      </c>
      <c r="J303" s="15">
        <v>2277.6</v>
      </c>
      <c r="K303" s="11">
        <v>126</v>
      </c>
      <c r="L303" s="12">
        <v>10012342.08</v>
      </c>
      <c r="M303" s="12">
        <v>0</v>
      </c>
      <c r="N303" s="12">
        <f t="shared" si="60"/>
        <v>1001234.21</v>
      </c>
      <c r="O303" s="12">
        <f t="shared" si="61"/>
        <v>450555.39</v>
      </c>
      <c r="P303" s="12">
        <f t="shared" si="58"/>
        <v>8560552.4800000004</v>
      </c>
      <c r="Q303" s="12">
        <f t="shared" si="59"/>
        <v>4396.0054794520547</v>
      </c>
      <c r="R303" s="12">
        <v>27958.74</v>
      </c>
      <c r="S303" s="13">
        <v>43100</v>
      </c>
    </row>
    <row r="304" spans="1:19" s="16" customFormat="1" x14ac:dyDescent="0.3">
      <c r="A304" s="7">
        <v>273</v>
      </c>
      <c r="B304" s="8" t="s">
        <v>308</v>
      </c>
      <c r="C304" s="9">
        <v>1983</v>
      </c>
      <c r="D304" s="10">
        <v>0</v>
      </c>
      <c r="E304" s="25" t="s">
        <v>29</v>
      </c>
      <c r="F304" s="10">
        <v>5</v>
      </c>
      <c r="G304" s="10">
        <v>6</v>
      </c>
      <c r="H304" s="15">
        <v>4428.7</v>
      </c>
      <c r="I304" s="15">
        <v>3914</v>
      </c>
      <c r="J304" s="10">
        <v>3800.1</v>
      </c>
      <c r="K304" s="11">
        <v>216</v>
      </c>
      <c r="L304" s="12">
        <v>16274138.65</v>
      </c>
      <c r="M304" s="12">
        <v>0</v>
      </c>
      <c r="N304" s="12">
        <f t="shared" si="60"/>
        <v>1627413.87</v>
      </c>
      <c r="O304" s="12">
        <f t="shared" si="61"/>
        <v>732336.24</v>
      </c>
      <c r="P304" s="12">
        <f t="shared" si="58"/>
        <v>13914388.539999999</v>
      </c>
      <c r="Q304" s="12">
        <f t="shared" si="59"/>
        <v>4157.9301609606546</v>
      </c>
      <c r="R304" s="12">
        <v>27958.74</v>
      </c>
      <c r="S304" s="13">
        <v>43100</v>
      </c>
    </row>
    <row r="305" spans="1:19" s="16" customFormat="1" x14ac:dyDescent="0.3">
      <c r="A305" s="7">
        <v>274</v>
      </c>
      <c r="B305" s="8" t="s">
        <v>123</v>
      </c>
      <c r="C305" s="9">
        <v>1984</v>
      </c>
      <c r="D305" s="10">
        <v>0</v>
      </c>
      <c r="E305" s="25" t="s">
        <v>29</v>
      </c>
      <c r="F305" s="10">
        <v>5</v>
      </c>
      <c r="G305" s="10">
        <v>4</v>
      </c>
      <c r="H305" s="15">
        <v>3138.2</v>
      </c>
      <c r="I305" s="15">
        <v>2586.79</v>
      </c>
      <c r="J305" s="10">
        <v>2191.1999999999998</v>
      </c>
      <c r="K305" s="11">
        <v>100</v>
      </c>
      <c r="L305" s="12">
        <v>12384784.93</v>
      </c>
      <c r="M305" s="12">
        <v>0</v>
      </c>
      <c r="N305" s="12">
        <f t="shared" si="60"/>
        <v>1238478.49</v>
      </c>
      <c r="O305" s="12">
        <f t="shared" si="61"/>
        <v>557315.31999999995</v>
      </c>
      <c r="P305" s="12">
        <f t="shared" si="58"/>
        <v>10588991.119999999</v>
      </c>
      <c r="Q305" s="12">
        <f t="shared" si="59"/>
        <v>4787.7040385960981</v>
      </c>
      <c r="R305" s="12">
        <v>27958.74</v>
      </c>
      <c r="S305" s="13">
        <v>43100</v>
      </c>
    </row>
    <row r="306" spans="1:19" s="16" customFormat="1" x14ac:dyDescent="0.3">
      <c r="A306" s="7">
        <v>275</v>
      </c>
      <c r="B306" s="8" t="s">
        <v>128</v>
      </c>
      <c r="C306" s="9">
        <v>1983</v>
      </c>
      <c r="D306" s="10">
        <v>0</v>
      </c>
      <c r="E306" s="25" t="s">
        <v>29</v>
      </c>
      <c r="F306" s="10">
        <v>5</v>
      </c>
      <c r="G306" s="10">
        <v>4</v>
      </c>
      <c r="H306" s="15">
        <v>2892.4</v>
      </c>
      <c r="I306" s="15">
        <v>2626.5</v>
      </c>
      <c r="J306" s="10">
        <v>2429</v>
      </c>
      <c r="K306" s="11">
        <v>115</v>
      </c>
      <c r="L306" s="12">
        <v>13416775.359999999</v>
      </c>
      <c r="M306" s="12">
        <v>0</v>
      </c>
      <c r="N306" s="12">
        <f t="shared" si="60"/>
        <v>1341677.54</v>
      </c>
      <c r="O306" s="12">
        <f t="shared" si="61"/>
        <v>603754.89</v>
      </c>
      <c r="P306" s="12">
        <f t="shared" si="58"/>
        <v>11471342.93</v>
      </c>
      <c r="Q306" s="12">
        <f t="shared" si="59"/>
        <v>5108.2335275080904</v>
      </c>
      <c r="R306" s="12">
        <v>27958.74</v>
      </c>
      <c r="S306" s="13">
        <v>43100</v>
      </c>
    </row>
    <row r="307" spans="1:19" s="16" customFormat="1" x14ac:dyDescent="0.3">
      <c r="A307" s="7">
        <v>276</v>
      </c>
      <c r="B307" s="8" t="s">
        <v>309</v>
      </c>
      <c r="C307" s="9">
        <v>1985</v>
      </c>
      <c r="D307" s="10">
        <v>0</v>
      </c>
      <c r="E307" s="25" t="s">
        <v>29</v>
      </c>
      <c r="F307" s="10">
        <v>5</v>
      </c>
      <c r="G307" s="10">
        <v>6</v>
      </c>
      <c r="H307" s="15">
        <v>4501.6000000000004</v>
      </c>
      <c r="I307" s="15">
        <v>3934.9</v>
      </c>
      <c r="J307" s="10">
        <v>3351.4</v>
      </c>
      <c r="K307" s="11">
        <v>156</v>
      </c>
      <c r="L307" s="12">
        <v>22049574.870000001</v>
      </c>
      <c r="M307" s="12">
        <v>0</v>
      </c>
      <c r="N307" s="12">
        <f t="shared" ref="N307" si="62">ROUND(L307*10%,2)</f>
        <v>2204957.4900000002</v>
      </c>
      <c r="O307" s="12">
        <f t="shared" ref="O307" si="63">ROUND(N307*0.45,2)</f>
        <v>992230.87</v>
      </c>
      <c r="P307" s="12">
        <f t="shared" si="58"/>
        <v>18852386.510000002</v>
      </c>
      <c r="Q307" s="12">
        <f t="shared" si="59"/>
        <v>5603.5921802332969</v>
      </c>
      <c r="R307" s="12">
        <v>27958.74</v>
      </c>
      <c r="S307" s="13">
        <v>43100</v>
      </c>
    </row>
    <row r="308" spans="1:19" s="16" customFormat="1" x14ac:dyDescent="0.3">
      <c r="A308" s="7">
        <v>277</v>
      </c>
      <c r="B308" s="8" t="s">
        <v>1023</v>
      </c>
      <c r="C308" s="9">
        <v>1987</v>
      </c>
      <c r="D308" s="10">
        <v>0</v>
      </c>
      <c r="E308" s="25" t="s">
        <v>69</v>
      </c>
      <c r="F308" s="10">
        <v>9</v>
      </c>
      <c r="G308" s="10">
        <v>2</v>
      </c>
      <c r="H308" s="15">
        <v>5870.6</v>
      </c>
      <c r="I308" s="15">
        <v>3363.6</v>
      </c>
      <c r="J308" s="10">
        <v>3012.8</v>
      </c>
      <c r="K308" s="11">
        <v>325</v>
      </c>
      <c r="L308" s="12">
        <v>15144006</v>
      </c>
      <c r="M308" s="12">
        <v>0</v>
      </c>
      <c r="N308" s="12">
        <v>0</v>
      </c>
      <c r="O308" s="12">
        <v>0</v>
      </c>
      <c r="P308" s="12">
        <f t="shared" si="58"/>
        <v>15144006</v>
      </c>
      <c r="Q308" s="12">
        <f t="shared" si="59"/>
        <v>4502.3207277916517</v>
      </c>
      <c r="R308" s="12">
        <v>21030.3</v>
      </c>
      <c r="S308" s="13">
        <v>43100</v>
      </c>
    </row>
    <row r="309" spans="1:19" s="16" customFormat="1" x14ac:dyDescent="0.3">
      <c r="A309" s="7">
        <v>278</v>
      </c>
      <c r="B309" s="8" t="s">
        <v>310</v>
      </c>
      <c r="C309" s="9">
        <v>1983</v>
      </c>
      <c r="D309" s="10">
        <v>0</v>
      </c>
      <c r="E309" s="25" t="s">
        <v>29</v>
      </c>
      <c r="F309" s="10">
        <v>5</v>
      </c>
      <c r="G309" s="10">
        <v>4</v>
      </c>
      <c r="H309" s="15">
        <v>2901.1</v>
      </c>
      <c r="I309" s="15">
        <v>2636</v>
      </c>
      <c r="J309" s="10">
        <v>2131.8000000000002</v>
      </c>
      <c r="K309" s="11">
        <v>107</v>
      </c>
      <c r="L309" s="12">
        <v>6517117.4400000004</v>
      </c>
      <c r="M309" s="12">
        <v>0</v>
      </c>
      <c r="N309" s="12">
        <f t="shared" ref="N309:N310" si="64">ROUND(L309*10%,2)</f>
        <v>651711.74</v>
      </c>
      <c r="O309" s="12">
        <f t="shared" ref="O309:O310" si="65">ROUND(N309*0.45,2)</f>
        <v>293270.28000000003</v>
      </c>
      <c r="P309" s="12">
        <f t="shared" si="58"/>
        <v>5572135.4199999999</v>
      </c>
      <c r="Q309" s="12">
        <f t="shared" si="59"/>
        <v>2472.3510773899848</v>
      </c>
      <c r="R309" s="12">
        <v>27958.74</v>
      </c>
      <c r="S309" s="13">
        <v>43100</v>
      </c>
    </row>
    <row r="310" spans="1:19" s="16" customFormat="1" x14ac:dyDescent="0.3">
      <c r="A310" s="7">
        <v>279</v>
      </c>
      <c r="B310" s="8" t="s">
        <v>311</v>
      </c>
      <c r="C310" s="9">
        <v>1984</v>
      </c>
      <c r="D310" s="10">
        <v>0</v>
      </c>
      <c r="E310" s="25" t="s">
        <v>29</v>
      </c>
      <c r="F310" s="10">
        <v>2</v>
      </c>
      <c r="G310" s="10">
        <v>3</v>
      </c>
      <c r="H310" s="15">
        <v>755.6</v>
      </c>
      <c r="I310" s="15">
        <v>657.8</v>
      </c>
      <c r="J310" s="10">
        <v>657.8</v>
      </c>
      <c r="K310" s="11">
        <v>31</v>
      </c>
      <c r="L310" s="12">
        <v>3000000</v>
      </c>
      <c r="M310" s="12">
        <v>0</v>
      </c>
      <c r="N310" s="12">
        <f t="shared" si="64"/>
        <v>300000</v>
      </c>
      <c r="O310" s="12">
        <f t="shared" si="65"/>
        <v>135000</v>
      </c>
      <c r="P310" s="12">
        <f t="shared" si="58"/>
        <v>2565000</v>
      </c>
      <c r="Q310" s="12">
        <f t="shared" si="59"/>
        <v>4560.6567345697786</v>
      </c>
      <c r="R310" s="12">
        <v>27958.74</v>
      </c>
      <c r="S310" s="13">
        <v>43100</v>
      </c>
    </row>
    <row r="311" spans="1:19" s="16" customFormat="1" x14ac:dyDescent="0.3">
      <c r="A311" s="7">
        <v>280</v>
      </c>
      <c r="B311" s="8" t="s">
        <v>312</v>
      </c>
      <c r="C311" s="9">
        <v>1987</v>
      </c>
      <c r="D311" s="10">
        <v>0</v>
      </c>
      <c r="E311" s="25" t="s">
        <v>29</v>
      </c>
      <c r="F311" s="10">
        <v>3</v>
      </c>
      <c r="G311" s="10">
        <v>2</v>
      </c>
      <c r="H311" s="15">
        <v>1215</v>
      </c>
      <c r="I311" s="15">
        <v>1115</v>
      </c>
      <c r="J311" s="10">
        <v>1072.8</v>
      </c>
      <c r="K311" s="11">
        <v>71</v>
      </c>
      <c r="L311" s="12">
        <v>3424257.06</v>
      </c>
      <c r="M311" s="12">
        <v>0</v>
      </c>
      <c r="N311" s="12">
        <f t="shared" ref="N311:N313" si="66">ROUND(L311*10%,2)</f>
        <v>342425.71</v>
      </c>
      <c r="O311" s="12">
        <f t="shared" ref="O311:O313" si="67">ROUND(N311*0.45,2)</f>
        <v>154091.57</v>
      </c>
      <c r="P311" s="12">
        <f t="shared" si="58"/>
        <v>2927739.7800000003</v>
      </c>
      <c r="Q311" s="12">
        <f t="shared" si="59"/>
        <v>3071.0825650224215</v>
      </c>
      <c r="R311" s="12">
        <v>27958.74</v>
      </c>
      <c r="S311" s="13">
        <v>43100</v>
      </c>
    </row>
    <row r="312" spans="1:19" s="16" customFormat="1" x14ac:dyDescent="0.3">
      <c r="A312" s="7">
        <v>281</v>
      </c>
      <c r="B312" s="8" t="s">
        <v>313</v>
      </c>
      <c r="C312" s="9">
        <v>1983</v>
      </c>
      <c r="D312" s="10">
        <v>0</v>
      </c>
      <c r="E312" s="25" t="s">
        <v>29</v>
      </c>
      <c r="F312" s="10">
        <v>2</v>
      </c>
      <c r="G312" s="10">
        <v>3</v>
      </c>
      <c r="H312" s="15">
        <v>750.5</v>
      </c>
      <c r="I312" s="15">
        <v>635.29999999999995</v>
      </c>
      <c r="J312" s="10">
        <v>555.55999999999995</v>
      </c>
      <c r="K312" s="11">
        <v>32</v>
      </c>
      <c r="L312" s="12">
        <v>2058969.2</v>
      </c>
      <c r="M312" s="12">
        <v>0</v>
      </c>
      <c r="N312" s="12">
        <f t="shared" si="66"/>
        <v>205896.92</v>
      </c>
      <c r="O312" s="12">
        <f t="shared" si="67"/>
        <v>92653.61</v>
      </c>
      <c r="P312" s="12">
        <f t="shared" si="58"/>
        <v>1760418.67</v>
      </c>
      <c r="Q312" s="12">
        <f t="shared" si="59"/>
        <v>3240.940028333071</v>
      </c>
      <c r="R312" s="12">
        <v>27958.74</v>
      </c>
      <c r="S312" s="13">
        <v>43100</v>
      </c>
    </row>
    <row r="313" spans="1:19" s="16" customFormat="1" x14ac:dyDescent="0.3">
      <c r="A313" s="7">
        <v>282</v>
      </c>
      <c r="B313" s="8" t="s">
        <v>314</v>
      </c>
      <c r="C313" s="9">
        <v>1984</v>
      </c>
      <c r="D313" s="10">
        <v>0</v>
      </c>
      <c r="E313" s="25" t="s">
        <v>29</v>
      </c>
      <c r="F313" s="10">
        <v>2</v>
      </c>
      <c r="G313" s="10">
        <v>3</v>
      </c>
      <c r="H313" s="15">
        <v>700</v>
      </c>
      <c r="I313" s="15">
        <v>628</v>
      </c>
      <c r="J313" s="10">
        <v>514.79999999999995</v>
      </c>
      <c r="K313" s="11">
        <v>30</v>
      </c>
      <c r="L313" s="12">
        <v>2035310.32</v>
      </c>
      <c r="M313" s="12">
        <v>0</v>
      </c>
      <c r="N313" s="12">
        <f t="shared" si="66"/>
        <v>203531.03</v>
      </c>
      <c r="O313" s="12">
        <f t="shared" si="67"/>
        <v>91588.96</v>
      </c>
      <c r="P313" s="12">
        <f t="shared" si="58"/>
        <v>1740190.33</v>
      </c>
      <c r="Q313" s="12">
        <f t="shared" si="59"/>
        <v>3240.94</v>
      </c>
      <c r="R313" s="12">
        <v>27958.74</v>
      </c>
      <c r="S313" s="13">
        <v>43100</v>
      </c>
    </row>
    <row r="314" spans="1:19" s="3" customFormat="1" ht="13.2" x14ac:dyDescent="0.3">
      <c r="A314" s="19"/>
      <c r="B314" s="186" t="s">
        <v>315</v>
      </c>
      <c r="C314" s="187"/>
      <c r="D314" s="19"/>
      <c r="E314" s="19"/>
      <c r="F314" s="19"/>
      <c r="G314" s="19"/>
      <c r="H314" s="17">
        <f>SUM(H301:H313)</f>
        <v>39913.040000000001</v>
      </c>
      <c r="I314" s="17">
        <f>SUM(I301:I313)</f>
        <v>33456.230000000003</v>
      </c>
      <c r="J314" s="17">
        <f>SUM(J301:J313)</f>
        <v>30420.06</v>
      </c>
      <c r="K314" s="24">
        <f>SUM(K301:K313)</f>
        <v>1750</v>
      </c>
      <c r="L314" s="17">
        <f t="shared" ref="L314:P314" si="68">ROUND(SUM(L301:L313),2)</f>
        <v>144081103.28999999</v>
      </c>
      <c r="M314" s="17">
        <f t="shared" si="68"/>
        <v>0</v>
      </c>
      <c r="N314" s="17">
        <f t="shared" si="68"/>
        <v>12893709.74</v>
      </c>
      <c r="O314" s="17">
        <f t="shared" si="68"/>
        <v>5802169.3600000003</v>
      </c>
      <c r="P314" s="17">
        <f t="shared" si="68"/>
        <v>125385224.19</v>
      </c>
      <c r="Q314" s="17">
        <f t="shared" si="59"/>
        <v>4306.5552601114941</v>
      </c>
      <c r="R314" s="17"/>
      <c r="S314" s="17"/>
    </row>
    <row r="315" spans="1:19" ht="15.6" x14ac:dyDescent="0.3">
      <c r="A315" s="10"/>
      <c r="B315" s="195" t="s">
        <v>328</v>
      </c>
      <c r="C315" s="195"/>
      <c r="D315" s="10"/>
      <c r="E315" s="10"/>
      <c r="F315" s="10"/>
      <c r="G315" s="10"/>
      <c r="H315" s="10"/>
      <c r="I315" s="10"/>
      <c r="J315" s="10"/>
      <c r="K315" s="10"/>
      <c r="L315" s="12"/>
      <c r="M315" s="12"/>
      <c r="N315" s="12"/>
      <c r="O315" s="12"/>
      <c r="P315" s="12"/>
      <c r="Q315" s="12"/>
      <c r="R315" s="12"/>
      <c r="S315" s="10"/>
    </row>
    <row r="316" spans="1:19" s="75" customFormat="1" ht="13.2" x14ac:dyDescent="0.3">
      <c r="A316" s="10">
        <v>283</v>
      </c>
      <c r="B316" s="8" t="s">
        <v>316</v>
      </c>
      <c r="C316" s="9">
        <v>1978</v>
      </c>
      <c r="D316" s="10">
        <v>0</v>
      </c>
      <c r="E316" s="25" t="s">
        <v>54</v>
      </c>
      <c r="F316" s="10">
        <v>2</v>
      </c>
      <c r="G316" s="10">
        <v>3</v>
      </c>
      <c r="H316" s="15">
        <v>883.3</v>
      </c>
      <c r="I316" s="15">
        <v>739.9</v>
      </c>
      <c r="J316" s="10">
        <v>506.5</v>
      </c>
      <c r="K316" s="11">
        <v>36</v>
      </c>
      <c r="L316" s="12">
        <v>2542185</v>
      </c>
      <c r="M316" s="12">
        <v>0</v>
      </c>
      <c r="N316" s="12">
        <f>ROUND(L316*10%,2)</f>
        <v>254218.5</v>
      </c>
      <c r="O316" s="12">
        <f>ROUND(N316*0.45,2)</f>
        <v>114398.33</v>
      </c>
      <c r="P316" s="12">
        <f t="shared" ref="P316:P326" si="69">L316-(M316+N316+O316)</f>
        <v>2173568.17</v>
      </c>
      <c r="Q316" s="12">
        <f t="shared" ref="Q316:Q327" si="70">L316/I316</f>
        <v>3435.8494391133936</v>
      </c>
      <c r="R316" s="12">
        <v>10685.67</v>
      </c>
      <c r="S316" s="13">
        <v>43100</v>
      </c>
    </row>
    <row r="317" spans="1:19" s="75" customFormat="1" ht="13.2" x14ac:dyDescent="0.3">
      <c r="A317" s="10">
        <v>284</v>
      </c>
      <c r="B317" s="8" t="s">
        <v>317</v>
      </c>
      <c r="C317" s="9">
        <v>1980</v>
      </c>
      <c r="D317" s="10">
        <v>0</v>
      </c>
      <c r="E317" s="25" t="s">
        <v>54</v>
      </c>
      <c r="F317" s="10">
        <v>2</v>
      </c>
      <c r="G317" s="10">
        <v>3</v>
      </c>
      <c r="H317" s="15">
        <v>851.7</v>
      </c>
      <c r="I317" s="15">
        <v>734.6</v>
      </c>
      <c r="J317" s="10">
        <v>734.6</v>
      </c>
      <c r="K317" s="11">
        <v>38</v>
      </c>
      <c r="L317" s="12">
        <v>1235986.54</v>
      </c>
      <c r="M317" s="12">
        <v>0</v>
      </c>
      <c r="N317" s="12">
        <v>0</v>
      </c>
      <c r="O317" s="12">
        <f t="shared" ref="O317:O322" si="71">ROUND(L317*0.045,2)</f>
        <v>55619.39</v>
      </c>
      <c r="P317" s="12">
        <f t="shared" si="69"/>
        <v>1180367.1500000001</v>
      </c>
      <c r="Q317" s="12">
        <f t="shared" si="70"/>
        <v>1682.5300027225701</v>
      </c>
      <c r="R317" s="12">
        <v>10685.67</v>
      </c>
      <c r="S317" s="13">
        <v>43100</v>
      </c>
    </row>
    <row r="318" spans="1:19" s="75" customFormat="1" ht="13.2" x14ac:dyDescent="0.3">
      <c r="A318" s="10">
        <v>285</v>
      </c>
      <c r="B318" s="8" t="s">
        <v>318</v>
      </c>
      <c r="C318" s="9">
        <v>1980</v>
      </c>
      <c r="D318" s="10">
        <v>0</v>
      </c>
      <c r="E318" s="25" t="s">
        <v>54</v>
      </c>
      <c r="F318" s="10">
        <v>2</v>
      </c>
      <c r="G318" s="10">
        <v>3</v>
      </c>
      <c r="H318" s="15">
        <v>865.4</v>
      </c>
      <c r="I318" s="15">
        <v>714.2</v>
      </c>
      <c r="J318" s="10">
        <v>542.29999999999995</v>
      </c>
      <c r="K318" s="11">
        <v>24</v>
      </c>
      <c r="L318" s="12">
        <v>1201662.97</v>
      </c>
      <c r="M318" s="12">
        <v>0</v>
      </c>
      <c r="N318" s="12">
        <v>0</v>
      </c>
      <c r="O318" s="12">
        <f t="shared" si="71"/>
        <v>54074.83</v>
      </c>
      <c r="P318" s="12">
        <f t="shared" si="69"/>
        <v>1147588.1399999999</v>
      </c>
      <c r="Q318" s="12">
        <f t="shared" si="70"/>
        <v>1682.5300616073928</v>
      </c>
      <c r="R318" s="12">
        <v>10685.67</v>
      </c>
      <c r="S318" s="13">
        <v>43100</v>
      </c>
    </row>
    <row r="319" spans="1:19" s="2" customFormat="1" ht="13.2" x14ac:dyDescent="0.3">
      <c r="A319" s="10">
        <v>286</v>
      </c>
      <c r="B319" s="8" t="s">
        <v>319</v>
      </c>
      <c r="C319" s="9">
        <v>1986</v>
      </c>
      <c r="D319" s="10">
        <v>0</v>
      </c>
      <c r="E319" s="25" t="s">
        <v>54</v>
      </c>
      <c r="F319" s="10">
        <v>2</v>
      </c>
      <c r="G319" s="10">
        <v>2</v>
      </c>
      <c r="H319" s="15">
        <v>810.2</v>
      </c>
      <c r="I319" s="15">
        <v>735.7</v>
      </c>
      <c r="J319" s="10">
        <v>669.1</v>
      </c>
      <c r="K319" s="11">
        <v>31</v>
      </c>
      <c r="L319" s="12">
        <v>1578697.78</v>
      </c>
      <c r="M319" s="12">
        <v>0</v>
      </c>
      <c r="N319" s="12">
        <f>ROUND(L319*10%,2)</f>
        <v>157869.78</v>
      </c>
      <c r="O319" s="12">
        <f>ROUND(N319*0.45,2)</f>
        <v>71041.399999999994</v>
      </c>
      <c r="P319" s="12">
        <f t="shared" si="69"/>
        <v>1349786.6</v>
      </c>
      <c r="Q319" s="12">
        <f t="shared" si="70"/>
        <v>2145.8444746499931</v>
      </c>
      <c r="R319" s="12">
        <v>10685.67</v>
      </c>
      <c r="S319" s="13">
        <v>43100</v>
      </c>
    </row>
    <row r="320" spans="1:19" s="75" customFormat="1" ht="13.2" x14ac:dyDescent="0.3">
      <c r="A320" s="10">
        <v>287</v>
      </c>
      <c r="B320" s="8" t="s">
        <v>320</v>
      </c>
      <c r="C320" s="9">
        <v>1983</v>
      </c>
      <c r="D320" s="10">
        <v>0</v>
      </c>
      <c r="E320" s="25" t="s">
        <v>54</v>
      </c>
      <c r="F320" s="10">
        <v>2</v>
      </c>
      <c r="G320" s="10">
        <v>3</v>
      </c>
      <c r="H320" s="15">
        <v>812.1</v>
      </c>
      <c r="I320" s="15">
        <v>729.6</v>
      </c>
      <c r="J320" s="10">
        <v>294.7</v>
      </c>
      <c r="K320" s="11">
        <v>61</v>
      </c>
      <c r="L320" s="12">
        <v>2056183.71</v>
      </c>
      <c r="M320" s="12">
        <v>0</v>
      </c>
      <c r="N320" s="12">
        <v>0</v>
      </c>
      <c r="O320" s="12">
        <f t="shared" si="71"/>
        <v>92528.27</v>
      </c>
      <c r="P320" s="12">
        <f t="shared" si="69"/>
        <v>1963655.44</v>
      </c>
      <c r="Q320" s="12">
        <f t="shared" si="70"/>
        <v>2818.2342516447366</v>
      </c>
      <c r="R320" s="12">
        <v>10685.67</v>
      </c>
      <c r="S320" s="13">
        <v>43100</v>
      </c>
    </row>
    <row r="321" spans="1:19" s="75" customFormat="1" ht="13.2" x14ac:dyDescent="0.3">
      <c r="A321" s="10">
        <v>288</v>
      </c>
      <c r="B321" s="8" t="s">
        <v>321</v>
      </c>
      <c r="C321" s="9">
        <v>1983</v>
      </c>
      <c r="D321" s="10">
        <v>0</v>
      </c>
      <c r="E321" s="25" t="s">
        <v>54</v>
      </c>
      <c r="F321" s="10">
        <v>2</v>
      </c>
      <c r="G321" s="10">
        <v>3</v>
      </c>
      <c r="H321" s="15">
        <v>809.7</v>
      </c>
      <c r="I321" s="15">
        <v>727.2</v>
      </c>
      <c r="J321" s="10">
        <v>438.2</v>
      </c>
      <c r="K321" s="11">
        <v>50</v>
      </c>
      <c r="L321" s="12">
        <v>2056183.71</v>
      </c>
      <c r="M321" s="12">
        <v>0</v>
      </c>
      <c r="N321" s="12">
        <v>0</v>
      </c>
      <c r="O321" s="12">
        <f t="shared" si="71"/>
        <v>92528.27</v>
      </c>
      <c r="P321" s="12">
        <f t="shared" si="69"/>
        <v>1963655.44</v>
      </c>
      <c r="Q321" s="12">
        <f t="shared" si="70"/>
        <v>2827.5353547854784</v>
      </c>
      <c r="R321" s="12">
        <v>10685.67</v>
      </c>
      <c r="S321" s="13">
        <v>43100</v>
      </c>
    </row>
    <row r="322" spans="1:19" s="75" customFormat="1" ht="13.2" x14ac:dyDescent="0.3">
      <c r="A322" s="10">
        <v>289</v>
      </c>
      <c r="B322" s="8" t="s">
        <v>322</v>
      </c>
      <c r="C322" s="9">
        <v>2000</v>
      </c>
      <c r="D322" s="10">
        <v>0</v>
      </c>
      <c r="E322" s="25" t="s">
        <v>29</v>
      </c>
      <c r="F322" s="10">
        <v>3</v>
      </c>
      <c r="G322" s="10">
        <v>3</v>
      </c>
      <c r="H322" s="15">
        <v>1795.5</v>
      </c>
      <c r="I322" s="15">
        <v>1682.6</v>
      </c>
      <c r="J322" s="10">
        <v>1682.6</v>
      </c>
      <c r="K322" s="11">
        <v>27</v>
      </c>
      <c r="L322" s="12">
        <v>5012385.1500000004</v>
      </c>
      <c r="M322" s="12">
        <v>0</v>
      </c>
      <c r="N322" s="12">
        <v>0</v>
      </c>
      <c r="O322" s="12">
        <f t="shared" si="71"/>
        <v>225557.33</v>
      </c>
      <c r="P322" s="12">
        <f t="shared" si="69"/>
        <v>4786827.82</v>
      </c>
      <c r="Q322" s="12">
        <f t="shared" si="70"/>
        <v>2978.9523059550697</v>
      </c>
      <c r="R322" s="12">
        <v>27958.74</v>
      </c>
      <c r="S322" s="13">
        <v>43100</v>
      </c>
    </row>
    <row r="323" spans="1:19" s="75" customFormat="1" ht="13.2" x14ac:dyDescent="0.3">
      <c r="A323" s="10">
        <v>290</v>
      </c>
      <c r="B323" s="8" t="s">
        <v>323</v>
      </c>
      <c r="C323" s="9">
        <v>2008</v>
      </c>
      <c r="D323" s="10">
        <v>0</v>
      </c>
      <c r="E323" s="25" t="s">
        <v>69</v>
      </c>
      <c r="F323" s="10">
        <v>3</v>
      </c>
      <c r="G323" s="10">
        <v>2</v>
      </c>
      <c r="H323" s="15">
        <v>1454.79</v>
      </c>
      <c r="I323" s="15">
        <v>1328.79</v>
      </c>
      <c r="J323" s="10">
        <v>1328.79</v>
      </c>
      <c r="K323" s="11">
        <v>64</v>
      </c>
      <c r="L323" s="12">
        <v>2249506</v>
      </c>
      <c r="M323" s="12">
        <v>0</v>
      </c>
      <c r="N323" s="12">
        <v>0</v>
      </c>
      <c r="O323" s="12">
        <v>0</v>
      </c>
      <c r="P323" s="12">
        <f t="shared" si="69"/>
        <v>2249506</v>
      </c>
      <c r="Q323" s="12">
        <f t="shared" si="70"/>
        <v>1692.8980501057354</v>
      </c>
      <c r="R323" s="12">
        <v>17606.61</v>
      </c>
      <c r="S323" s="13">
        <v>43100</v>
      </c>
    </row>
    <row r="324" spans="1:19" s="75" customFormat="1" ht="13.2" x14ac:dyDescent="0.3">
      <c r="A324" s="10">
        <v>291</v>
      </c>
      <c r="B324" s="8" t="s">
        <v>324</v>
      </c>
      <c r="C324" s="9">
        <v>1980</v>
      </c>
      <c r="D324" s="10">
        <v>0</v>
      </c>
      <c r="E324" s="25" t="s">
        <v>54</v>
      </c>
      <c r="F324" s="10">
        <v>2</v>
      </c>
      <c r="G324" s="10">
        <v>3</v>
      </c>
      <c r="H324" s="15">
        <v>782.1</v>
      </c>
      <c r="I324" s="15">
        <v>713.2</v>
      </c>
      <c r="J324" s="10">
        <v>713.2</v>
      </c>
      <c r="K324" s="11">
        <v>44</v>
      </c>
      <c r="L324" s="12">
        <v>1342997.79</v>
      </c>
      <c r="M324" s="12">
        <v>0</v>
      </c>
      <c r="N324" s="12">
        <v>0</v>
      </c>
      <c r="O324" s="12">
        <v>0</v>
      </c>
      <c r="P324" s="12">
        <f t="shared" si="69"/>
        <v>1342997.79</v>
      </c>
      <c r="Q324" s="12">
        <f t="shared" si="70"/>
        <v>1883.0591559169939</v>
      </c>
      <c r="R324" s="12">
        <v>10685.67</v>
      </c>
      <c r="S324" s="13">
        <v>43100</v>
      </c>
    </row>
    <row r="325" spans="1:19" s="75" customFormat="1" ht="13.2" x14ac:dyDescent="0.3">
      <c r="A325" s="10">
        <v>292</v>
      </c>
      <c r="B325" s="8" t="s">
        <v>325</v>
      </c>
      <c r="C325" s="9">
        <v>1990</v>
      </c>
      <c r="D325" s="10">
        <v>0</v>
      </c>
      <c r="E325" s="25" t="s">
        <v>54</v>
      </c>
      <c r="F325" s="10">
        <v>2</v>
      </c>
      <c r="G325" s="10">
        <v>3</v>
      </c>
      <c r="H325" s="15">
        <v>844.8</v>
      </c>
      <c r="I325" s="15">
        <v>758.64</v>
      </c>
      <c r="J325" s="10">
        <v>758.64</v>
      </c>
      <c r="K325" s="11">
        <v>28</v>
      </c>
      <c r="L325" s="12">
        <v>1549179.51</v>
      </c>
      <c r="M325" s="12">
        <v>0</v>
      </c>
      <c r="N325" s="12">
        <v>0</v>
      </c>
      <c r="O325" s="12">
        <v>0</v>
      </c>
      <c r="P325" s="12">
        <f t="shared" si="69"/>
        <v>1549179.51</v>
      </c>
      <c r="Q325" s="12">
        <f t="shared" si="70"/>
        <v>2042.0482837709585</v>
      </c>
      <c r="R325" s="12">
        <v>10685.67</v>
      </c>
      <c r="S325" s="13">
        <v>43100</v>
      </c>
    </row>
    <row r="326" spans="1:19" s="75" customFormat="1" ht="13.2" x14ac:dyDescent="0.3">
      <c r="A326" s="10">
        <v>293</v>
      </c>
      <c r="B326" s="8" t="s">
        <v>326</v>
      </c>
      <c r="C326" s="9">
        <v>1991</v>
      </c>
      <c r="D326" s="169">
        <v>0</v>
      </c>
      <c r="E326" s="25" t="s">
        <v>69</v>
      </c>
      <c r="F326" s="10">
        <v>5</v>
      </c>
      <c r="G326" s="10">
        <v>7</v>
      </c>
      <c r="H326" s="15">
        <v>5307.66</v>
      </c>
      <c r="I326" s="15">
        <v>5307.66</v>
      </c>
      <c r="J326" s="10">
        <v>2662.7</v>
      </c>
      <c r="K326" s="11">
        <v>243</v>
      </c>
      <c r="L326" s="12">
        <v>12205672.810000001</v>
      </c>
      <c r="M326" s="12">
        <v>0</v>
      </c>
      <c r="N326" s="12">
        <v>0</v>
      </c>
      <c r="O326" s="12">
        <v>0</v>
      </c>
      <c r="P326" s="12">
        <f t="shared" si="69"/>
        <v>12205672.810000001</v>
      </c>
      <c r="Q326" s="12">
        <f t="shared" si="70"/>
        <v>2299.6335126967442</v>
      </c>
      <c r="R326" s="12">
        <v>17606.61</v>
      </c>
      <c r="S326" s="13">
        <v>43100</v>
      </c>
    </row>
    <row r="327" spans="1:19" s="3" customFormat="1" ht="13.2" x14ac:dyDescent="0.3">
      <c r="A327" s="19"/>
      <c r="B327" s="192" t="s">
        <v>327</v>
      </c>
      <c r="C327" s="192"/>
      <c r="D327" s="76"/>
      <c r="E327" s="19"/>
      <c r="F327" s="19"/>
      <c r="G327" s="19"/>
      <c r="H327" s="17">
        <f>SUM(H316:H326)</f>
        <v>15217.25</v>
      </c>
      <c r="I327" s="17">
        <f t="shared" ref="I327:L327" si="72">SUM(I316:I326)</f>
        <v>14172.089999999998</v>
      </c>
      <c r="J327" s="17">
        <f t="shared" si="72"/>
        <v>10331.33</v>
      </c>
      <c r="K327" s="17">
        <f t="shared" si="72"/>
        <v>646</v>
      </c>
      <c r="L327" s="17">
        <f t="shared" si="72"/>
        <v>33030640.969999999</v>
      </c>
      <c r="M327" s="17">
        <f>SUM(M316:M326)</f>
        <v>0</v>
      </c>
      <c r="N327" s="17">
        <f>SUM(N316:N326)</f>
        <v>412088.28</v>
      </c>
      <c r="O327" s="17">
        <f>SUM(O316:O326)</f>
        <v>705747.82</v>
      </c>
      <c r="P327" s="17">
        <f>SUM(P316:P326)</f>
        <v>31912804.869999997</v>
      </c>
      <c r="Q327" s="17">
        <f t="shared" si="70"/>
        <v>2330.6824166372076</v>
      </c>
      <c r="R327" s="17"/>
      <c r="S327" s="17"/>
    </row>
    <row r="328" spans="1:19" s="32" customFormat="1" ht="15.6" x14ac:dyDescent="0.3">
      <c r="A328" s="161"/>
      <c r="B328" s="188" t="s">
        <v>329</v>
      </c>
      <c r="C328" s="189"/>
      <c r="D328" s="161"/>
      <c r="E328" s="161"/>
      <c r="F328" s="161"/>
      <c r="G328" s="161"/>
      <c r="H328" s="162"/>
      <c r="I328" s="162"/>
      <c r="J328" s="162"/>
      <c r="K328" s="162"/>
      <c r="L328" s="185"/>
      <c r="M328" s="162"/>
      <c r="N328" s="162"/>
      <c r="O328" s="162"/>
      <c r="P328" s="162"/>
      <c r="Q328" s="162"/>
      <c r="R328" s="162"/>
      <c r="S328" s="163"/>
    </row>
    <row r="329" spans="1:19" s="32" customFormat="1" x14ac:dyDescent="0.3">
      <c r="A329" s="7">
        <v>294</v>
      </c>
      <c r="B329" s="8" t="s">
        <v>212</v>
      </c>
      <c r="C329" s="9">
        <v>1989</v>
      </c>
      <c r="D329" s="10">
        <v>0</v>
      </c>
      <c r="E329" s="25" t="s">
        <v>69</v>
      </c>
      <c r="F329" s="10">
        <v>5</v>
      </c>
      <c r="G329" s="10">
        <v>6</v>
      </c>
      <c r="H329" s="15">
        <v>12556.4</v>
      </c>
      <c r="I329" s="15">
        <v>7390.7</v>
      </c>
      <c r="J329" s="10">
        <v>7145.2</v>
      </c>
      <c r="K329" s="11">
        <v>422</v>
      </c>
      <c r="L329" s="12">
        <v>2197402.92</v>
      </c>
      <c r="M329" s="12">
        <v>0</v>
      </c>
      <c r="N329" s="12">
        <v>0</v>
      </c>
      <c r="O329" s="12">
        <v>50000</v>
      </c>
      <c r="P329" s="12">
        <f t="shared" ref="P329:P339" si="73">L329-(M329+N329+O329)</f>
        <v>2147402.92</v>
      </c>
      <c r="Q329" s="12">
        <f t="shared" ref="Q329:Q340" si="74">L329/I329</f>
        <v>297.31999945877925</v>
      </c>
      <c r="R329" s="12">
        <v>17606.61</v>
      </c>
      <c r="S329" s="13">
        <v>43100</v>
      </c>
    </row>
    <row r="330" spans="1:19" s="27" customFormat="1" ht="13.2" x14ac:dyDescent="0.3">
      <c r="A330" s="7">
        <v>295</v>
      </c>
      <c r="B330" s="8" t="s">
        <v>330</v>
      </c>
      <c r="C330" s="9">
        <v>1995</v>
      </c>
      <c r="D330" s="10">
        <v>0</v>
      </c>
      <c r="E330" s="25" t="s">
        <v>69</v>
      </c>
      <c r="F330" s="10">
        <v>5</v>
      </c>
      <c r="G330" s="10">
        <v>3</v>
      </c>
      <c r="H330" s="15">
        <v>6368.4</v>
      </c>
      <c r="I330" s="15">
        <v>3733.68</v>
      </c>
      <c r="J330" s="10">
        <v>3470.4</v>
      </c>
      <c r="K330" s="11">
        <v>198</v>
      </c>
      <c r="L330" s="12">
        <v>4213788.58</v>
      </c>
      <c r="M330" s="12">
        <v>0</v>
      </c>
      <c r="N330" s="12">
        <v>0</v>
      </c>
      <c r="O330" s="12">
        <v>30000</v>
      </c>
      <c r="P330" s="12">
        <f t="shared" si="73"/>
        <v>4183788.58</v>
      </c>
      <c r="Q330" s="12">
        <f t="shared" si="74"/>
        <v>1128.5885721325878</v>
      </c>
      <c r="R330" s="12">
        <v>17606.61</v>
      </c>
      <c r="S330" s="13">
        <v>43100</v>
      </c>
    </row>
    <row r="331" spans="1:19" s="27" customFormat="1" ht="13.2" x14ac:dyDescent="0.3">
      <c r="A331" s="7">
        <v>296</v>
      </c>
      <c r="B331" s="8" t="s">
        <v>331</v>
      </c>
      <c r="C331" s="9">
        <v>2001</v>
      </c>
      <c r="D331" s="10">
        <v>0</v>
      </c>
      <c r="E331" s="25" t="s">
        <v>69</v>
      </c>
      <c r="F331" s="10">
        <v>5</v>
      </c>
      <c r="G331" s="10">
        <v>5</v>
      </c>
      <c r="H331" s="15">
        <v>9985.2000000000007</v>
      </c>
      <c r="I331" s="15">
        <v>6112.9</v>
      </c>
      <c r="J331" s="10">
        <v>5703.9</v>
      </c>
      <c r="K331" s="11">
        <v>365</v>
      </c>
      <c r="L331" s="12">
        <v>6983788.8099999996</v>
      </c>
      <c r="M331" s="12">
        <v>0</v>
      </c>
      <c r="N331" s="12">
        <v>0</v>
      </c>
      <c r="O331" s="12">
        <v>30000</v>
      </c>
      <c r="P331" s="12">
        <f t="shared" si="73"/>
        <v>6953788.8099999996</v>
      </c>
      <c r="Q331" s="12">
        <f t="shared" si="74"/>
        <v>1142.4673739141815</v>
      </c>
      <c r="R331" s="12">
        <v>17606.61</v>
      </c>
      <c r="S331" s="13">
        <v>43100</v>
      </c>
    </row>
    <row r="332" spans="1:19" s="78" customFormat="1" x14ac:dyDescent="0.3">
      <c r="A332" s="7">
        <v>297</v>
      </c>
      <c r="B332" s="8" t="s">
        <v>238</v>
      </c>
      <c r="C332" s="9">
        <v>1986</v>
      </c>
      <c r="D332" s="10">
        <v>0</v>
      </c>
      <c r="E332" s="25" t="s">
        <v>69</v>
      </c>
      <c r="F332" s="10">
        <v>5</v>
      </c>
      <c r="G332" s="10">
        <v>6</v>
      </c>
      <c r="H332" s="15">
        <v>12512.7</v>
      </c>
      <c r="I332" s="15">
        <v>7400.2</v>
      </c>
      <c r="J332" s="10">
        <v>7150.8</v>
      </c>
      <c r="K332" s="11">
        <v>401</v>
      </c>
      <c r="L332" s="12">
        <v>20321196.140000001</v>
      </c>
      <c r="M332" s="12">
        <v>0</v>
      </c>
      <c r="N332" s="12">
        <v>0</v>
      </c>
      <c r="O332" s="12">
        <v>20000</v>
      </c>
      <c r="P332" s="12">
        <f t="shared" si="73"/>
        <v>20301196.140000001</v>
      </c>
      <c r="Q332" s="12">
        <f t="shared" si="74"/>
        <v>2746.0333693683956</v>
      </c>
      <c r="R332" s="12">
        <v>17606.61</v>
      </c>
      <c r="S332" s="13">
        <v>43100</v>
      </c>
    </row>
    <row r="333" spans="1:19" s="78" customFormat="1" x14ac:dyDescent="0.3">
      <c r="A333" s="7">
        <v>298</v>
      </c>
      <c r="B333" s="8" t="s">
        <v>332</v>
      </c>
      <c r="C333" s="9">
        <v>1991</v>
      </c>
      <c r="D333" s="10">
        <v>0</v>
      </c>
      <c r="E333" s="25" t="s">
        <v>69</v>
      </c>
      <c r="F333" s="10">
        <v>5</v>
      </c>
      <c r="G333" s="10">
        <v>4</v>
      </c>
      <c r="H333" s="15">
        <v>8352</v>
      </c>
      <c r="I333" s="15">
        <v>4923.3</v>
      </c>
      <c r="J333" s="10">
        <v>4825.8999999999996</v>
      </c>
      <c r="K333" s="11">
        <v>278</v>
      </c>
      <c r="L333" s="12">
        <v>1207500</v>
      </c>
      <c r="M333" s="12">
        <v>0</v>
      </c>
      <c r="N333" s="12">
        <v>0</v>
      </c>
      <c r="O333" s="12">
        <v>36635.01</v>
      </c>
      <c r="P333" s="12">
        <f t="shared" si="73"/>
        <v>1170864.99</v>
      </c>
      <c r="Q333" s="12">
        <f t="shared" si="74"/>
        <v>245.26232405094143</v>
      </c>
      <c r="R333" s="12">
        <v>17606.61</v>
      </c>
      <c r="S333" s="13">
        <v>43100</v>
      </c>
    </row>
    <row r="334" spans="1:19" s="78" customFormat="1" x14ac:dyDescent="0.3">
      <c r="A334" s="7">
        <v>299</v>
      </c>
      <c r="B334" s="8" t="s">
        <v>333</v>
      </c>
      <c r="C334" s="9">
        <v>1987</v>
      </c>
      <c r="D334" s="10">
        <v>0</v>
      </c>
      <c r="E334" s="25" t="s">
        <v>69</v>
      </c>
      <c r="F334" s="10">
        <v>5</v>
      </c>
      <c r="G334" s="10">
        <v>6</v>
      </c>
      <c r="H334" s="15">
        <v>12462.3</v>
      </c>
      <c r="I334" s="15">
        <v>7278.8</v>
      </c>
      <c r="J334" s="10">
        <v>6929.8</v>
      </c>
      <c r="K334" s="11">
        <v>386</v>
      </c>
      <c r="L334" s="12">
        <v>1667500</v>
      </c>
      <c r="M334" s="12">
        <v>0</v>
      </c>
      <c r="N334" s="12">
        <v>0</v>
      </c>
      <c r="O334" s="12">
        <v>0</v>
      </c>
      <c r="P334" s="12">
        <f t="shared" si="73"/>
        <v>1667500</v>
      </c>
      <c r="Q334" s="12">
        <f t="shared" si="74"/>
        <v>229.08995988349727</v>
      </c>
      <c r="R334" s="12">
        <v>17606.61</v>
      </c>
      <c r="S334" s="13">
        <v>43100</v>
      </c>
    </row>
    <row r="335" spans="1:19" s="78" customFormat="1" x14ac:dyDescent="0.3">
      <c r="A335" s="7">
        <v>300</v>
      </c>
      <c r="B335" s="8" t="s">
        <v>334</v>
      </c>
      <c r="C335" s="9">
        <v>1990</v>
      </c>
      <c r="D335" s="10">
        <v>0</v>
      </c>
      <c r="E335" s="25" t="s">
        <v>69</v>
      </c>
      <c r="F335" s="10">
        <v>5</v>
      </c>
      <c r="G335" s="10">
        <v>3</v>
      </c>
      <c r="H335" s="15">
        <v>9023.2000000000007</v>
      </c>
      <c r="I335" s="15">
        <v>5228.7</v>
      </c>
      <c r="J335" s="10">
        <v>4991.6000000000004</v>
      </c>
      <c r="K335" s="11">
        <v>296</v>
      </c>
      <c r="L335" s="12">
        <v>5850000</v>
      </c>
      <c r="M335" s="12">
        <v>0</v>
      </c>
      <c r="N335" s="12">
        <v>0</v>
      </c>
      <c r="O335" s="12">
        <v>0</v>
      </c>
      <c r="P335" s="12">
        <f t="shared" si="73"/>
        <v>5850000</v>
      </c>
      <c r="Q335" s="12">
        <f t="shared" si="74"/>
        <v>1118.8249469275347</v>
      </c>
      <c r="R335" s="12">
        <v>17606.61</v>
      </c>
      <c r="S335" s="13">
        <v>43100</v>
      </c>
    </row>
    <row r="336" spans="1:19" s="78" customFormat="1" x14ac:dyDescent="0.3">
      <c r="A336" s="7">
        <v>301</v>
      </c>
      <c r="B336" s="8" t="s">
        <v>335</v>
      </c>
      <c r="C336" s="9">
        <v>1990</v>
      </c>
      <c r="D336" s="10">
        <v>0</v>
      </c>
      <c r="E336" s="25" t="s">
        <v>69</v>
      </c>
      <c r="F336" s="10">
        <v>5</v>
      </c>
      <c r="G336" s="10">
        <v>3</v>
      </c>
      <c r="H336" s="15">
        <v>8985.9</v>
      </c>
      <c r="I336" s="15">
        <v>5172.7</v>
      </c>
      <c r="J336" s="10">
        <v>4985.1000000000004</v>
      </c>
      <c r="K336" s="11">
        <v>282</v>
      </c>
      <c r="L336" s="12">
        <v>5850000</v>
      </c>
      <c r="M336" s="12">
        <v>0</v>
      </c>
      <c r="N336" s="12">
        <v>0</v>
      </c>
      <c r="O336" s="12">
        <v>0</v>
      </c>
      <c r="P336" s="12">
        <f t="shared" si="73"/>
        <v>5850000</v>
      </c>
      <c r="Q336" s="12">
        <f t="shared" si="74"/>
        <v>1130.9374214626791</v>
      </c>
      <c r="R336" s="12">
        <v>17606.61</v>
      </c>
      <c r="S336" s="13">
        <v>43100</v>
      </c>
    </row>
    <row r="337" spans="1:19" x14ac:dyDescent="0.3">
      <c r="A337" s="7">
        <v>302</v>
      </c>
      <c r="B337" s="8" t="s">
        <v>336</v>
      </c>
      <c r="C337" s="9">
        <v>1987</v>
      </c>
      <c r="D337" s="10">
        <v>0</v>
      </c>
      <c r="E337" s="25" t="s">
        <v>69</v>
      </c>
      <c r="F337" s="10">
        <v>5</v>
      </c>
      <c r="G337" s="10">
        <v>6</v>
      </c>
      <c r="H337" s="15">
        <v>12540.8</v>
      </c>
      <c r="I337" s="15">
        <v>7170.5</v>
      </c>
      <c r="J337" s="10">
        <v>6980.3</v>
      </c>
      <c r="K337" s="11">
        <v>403</v>
      </c>
      <c r="L337" s="12">
        <v>9495887.5700000003</v>
      </c>
      <c r="M337" s="12">
        <v>0</v>
      </c>
      <c r="N337" s="12">
        <v>0</v>
      </c>
      <c r="O337" s="12">
        <v>0</v>
      </c>
      <c r="P337" s="12">
        <f t="shared" si="73"/>
        <v>9495887.5700000003</v>
      </c>
      <c r="Q337" s="12">
        <f t="shared" si="74"/>
        <v>1324.2992218115892</v>
      </c>
      <c r="R337" s="12">
        <v>17606.61</v>
      </c>
      <c r="S337" s="13">
        <v>43100</v>
      </c>
    </row>
    <row r="338" spans="1:19" s="57" customFormat="1" ht="13.2" x14ac:dyDescent="0.3">
      <c r="A338" s="7">
        <v>303</v>
      </c>
      <c r="B338" s="8" t="s">
        <v>337</v>
      </c>
      <c r="C338" s="9">
        <v>1985</v>
      </c>
      <c r="D338" s="10">
        <v>0</v>
      </c>
      <c r="E338" s="25" t="s">
        <v>69</v>
      </c>
      <c r="F338" s="10">
        <v>5</v>
      </c>
      <c r="G338" s="10">
        <v>6</v>
      </c>
      <c r="H338" s="15">
        <v>12306.2</v>
      </c>
      <c r="I338" s="15">
        <v>7251.28</v>
      </c>
      <c r="J338" s="10">
        <v>6819.8</v>
      </c>
      <c r="K338" s="11">
        <v>402</v>
      </c>
      <c r="L338" s="12">
        <v>9495887.5700000003</v>
      </c>
      <c r="M338" s="12">
        <v>0</v>
      </c>
      <c r="N338" s="12">
        <v>0</v>
      </c>
      <c r="O338" s="12">
        <v>0</v>
      </c>
      <c r="P338" s="12">
        <f t="shared" si="73"/>
        <v>9495887.5700000003</v>
      </c>
      <c r="Q338" s="12">
        <f t="shared" si="74"/>
        <v>1309.5463931885131</v>
      </c>
      <c r="R338" s="12">
        <v>17606.61</v>
      </c>
      <c r="S338" s="13">
        <v>43100</v>
      </c>
    </row>
    <row r="339" spans="1:19" s="57" customFormat="1" ht="13.2" x14ac:dyDescent="0.3">
      <c r="A339" s="7">
        <v>304</v>
      </c>
      <c r="B339" s="8" t="s">
        <v>338</v>
      </c>
      <c r="C339" s="9">
        <v>1987</v>
      </c>
      <c r="D339" s="10">
        <v>0</v>
      </c>
      <c r="E339" s="25" t="s">
        <v>69</v>
      </c>
      <c r="F339" s="10">
        <v>5</v>
      </c>
      <c r="G339" s="10">
        <v>6</v>
      </c>
      <c r="H339" s="15">
        <v>12501.5</v>
      </c>
      <c r="I339" s="15">
        <v>7339.7</v>
      </c>
      <c r="J339" s="10">
        <v>6919.4</v>
      </c>
      <c r="K339" s="11">
        <v>384</v>
      </c>
      <c r="L339" s="12">
        <v>4439000</v>
      </c>
      <c r="M339" s="12">
        <v>0</v>
      </c>
      <c r="N339" s="12">
        <v>0</v>
      </c>
      <c r="O339" s="12">
        <v>0</v>
      </c>
      <c r="P339" s="12">
        <f t="shared" si="73"/>
        <v>4439000</v>
      </c>
      <c r="Q339" s="12">
        <f t="shared" si="74"/>
        <v>604.79311143507232</v>
      </c>
      <c r="R339" s="12">
        <v>17606.61</v>
      </c>
      <c r="S339" s="13">
        <v>43100</v>
      </c>
    </row>
    <row r="340" spans="1:19" s="3" customFormat="1" ht="13.2" x14ac:dyDescent="0.3">
      <c r="A340" s="19"/>
      <c r="B340" s="192" t="s">
        <v>339</v>
      </c>
      <c r="C340" s="192"/>
      <c r="D340" s="19"/>
      <c r="E340" s="19"/>
      <c r="F340" s="19"/>
      <c r="G340" s="19"/>
      <c r="H340" s="17">
        <f>ROUND(SUM(H329:H339),2)</f>
        <v>117594.6</v>
      </c>
      <c r="I340" s="17">
        <f t="shared" ref="I340:P340" si="75">ROUND(SUM(I329:I339),2)</f>
        <v>69002.460000000006</v>
      </c>
      <c r="J340" s="17">
        <f t="shared" si="75"/>
        <v>65922.2</v>
      </c>
      <c r="K340" s="17">
        <f t="shared" si="75"/>
        <v>3817</v>
      </c>
      <c r="L340" s="17">
        <f t="shared" si="75"/>
        <v>71721951.590000004</v>
      </c>
      <c r="M340" s="17">
        <f t="shared" si="75"/>
        <v>0</v>
      </c>
      <c r="N340" s="17">
        <f t="shared" si="75"/>
        <v>0</v>
      </c>
      <c r="O340" s="17">
        <f t="shared" si="75"/>
        <v>166635.01</v>
      </c>
      <c r="P340" s="17">
        <f t="shared" si="75"/>
        <v>71555316.579999998</v>
      </c>
      <c r="Q340" s="17">
        <f t="shared" si="74"/>
        <v>1039.4115164879629</v>
      </c>
      <c r="R340" s="23"/>
      <c r="S340" s="176"/>
    </row>
    <row r="341" spans="1:19" ht="15.6" x14ac:dyDescent="0.3">
      <c r="A341" s="10"/>
      <c r="B341" s="188" t="s">
        <v>340</v>
      </c>
      <c r="C341" s="189"/>
      <c r="D341" s="10"/>
      <c r="E341" s="10"/>
      <c r="F341" s="10"/>
      <c r="G341" s="10"/>
      <c r="H341" s="10"/>
      <c r="I341" s="10"/>
      <c r="J341" s="10"/>
      <c r="K341" s="10"/>
      <c r="L341" s="12"/>
      <c r="M341" s="12"/>
      <c r="N341" s="12"/>
      <c r="O341" s="12"/>
      <c r="P341" s="12"/>
      <c r="Q341" s="12"/>
      <c r="R341" s="12"/>
      <c r="S341" s="10"/>
    </row>
    <row r="342" spans="1:19" s="16" customFormat="1" x14ac:dyDescent="0.3">
      <c r="A342" s="7">
        <v>305</v>
      </c>
      <c r="B342" s="179" t="s">
        <v>1343</v>
      </c>
      <c r="C342" s="9">
        <v>1980</v>
      </c>
      <c r="D342" s="10">
        <v>0</v>
      </c>
      <c r="E342" s="25" t="s">
        <v>29</v>
      </c>
      <c r="F342" s="10">
        <v>5</v>
      </c>
      <c r="G342" s="10">
        <v>6</v>
      </c>
      <c r="H342" s="10">
        <v>4734.8</v>
      </c>
      <c r="I342" s="10">
        <v>4119.8999999999996</v>
      </c>
      <c r="J342" s="10">
        <v>4087.04</v>
      </c>
      <c r="K342" s="10">
        <v>244</v>
      </c>
      <c r="L342" s="12">
        <v>1822760.07</v>
      </c>
      <c r="M342" s="12">
        <v>0</v>
      </c>
      <c r="N342" s="12">
        <v>0</v>
      </c>
      <c r="O342" s="12">
        <f>ROUND(N342*0.45,2)</f>
        <v>0</v>
      </c>
      <c r="P342" s="12">
        <f t="shared" ref="P342:P347" si="76">L342-(M342+N342+O342)</f>
        <v>1822760.07</v>
      </c>
      <c r="Q342" s="12">
        <f t="shared" ref="Q342:Q348" si="77">L342/I342</f>
        <v>442.42823126774925</v>
      </c>
      <c r="R342" s="12">
        <v>27958.74</v>
      </c>
      <c r="S342" s="13">
        <v>43100</v>
      </c>
    </row>
    <row r="343" spans="1:19" s="16" customFormat="1" x14ac:dyDescent="0.3">
      <c r="A343" s="7">
        <v>306</v>
      </c>
      <c r="B343" s="8" t="s">
        <v>1344</v>
      </c>
      <c r="C343" s="9">
        <v>1982</v>
      </c>
      <c r="D343" s="10">
        <v>0</v>
      </c>
      <c r="E343" s="25" t="s">
        <v>29</v>
      </c>
      <c r="F343" s="10">
        <v>5</v>
      </c>
      <c r="G343" s="10">
        <v>6</v>
      </c>
      <c r="H343" s="15">
        <v>5032.6000000000004</v>
      </c>
      <c r="I343" s="15">
        <v>4536.1000000000004</v>
      </c>
      <c r="J343" s="10">
        <v>3957</v>
      </c>
      <c r="K343" s="11">
        <v>243</v>
      </c>
      <c r="L343" s="12">
        <v>14153601.6</v>
      </c>
      <c r="M343" s="12">
        <v>0</v>
      </c>
      <c r="N343" s="12">
        <f>ROUND(L343*10%,2)</f>
        <v>1415360.16</v>
      </c>
      <c r="O343" s="12">
        <f>ROUND(N343*0.45,2)</f>
        <v>636912.06999999995</v>
      </c>
      <c r="P343" s="12">
        <f t="shared" si="76"/>
        <v>12101329.369999999</v>
      </c>
      <c r="Q343" s="12">
        <f t="shared" si="77"/>
        <v>3120.2137519014127</v>
      </c>
      <c r="R343" s="12">
        <v>27958.74</v>
      </c>
      <c r="S343" s="13">
        <v>43100</v>
      </c>
    </row>
    <row r="344" spans="1:19" s="16" customFormat="1" x14ac:dyDescent="0.3">
      <c r="A344" s="7">
        <v>307</v>
      </c>
      <c r="B344" s="8" t="s">
        <v>1345</v>
      </c>
      <c r="C344" s="9">
        <v>1982</v>
      </c>
      <c r="D344" s="10">
        <v>0</v>
      </c>
      <c r="E344" s="25" t="s">
        <v>29</v>
      </c>
      <c r="F344" s="10">
        <v>5</v>
      </c>
      <c r="G344" s="10">
        <v>2</v>
      </c>
      <c r="H344" s="15">
        <v>3806.6</v>
      </c>
      <c r="I344" s="15">
        <v>3171.9</v>
      </c>
      <c r="J344" s="10">
        <v>3052.6</v>
      </c>
      <c r="K344" s="11">
        <v>257</v>
      </c>
      <c r="L344" s="12">
        <v>1099761.17</v>
      </c>
      <c r="M344" s="12">
        <v>0</v>
      </c>
      <c r="N344" s="12">
        <f>ROUND(L344*10%,2)</f>
        <v>109976.12</v>
      </c>
      <c r="O344" s="12">
        <f>ROUND(N344*0.45,2)</f>
        <v>49489.25</v>
      </c>
      <c r="P344" s="12">
        <f t="shared" si="76"/>
        <v>940295.79999999993</v>
      </c>
      <c r="Q344" s="12">
        <f t="shared" si="77"/>
        <v>346.72000063053684</v>
      </c>
      <c r="R344" s="12">
        <v>27958.74</v>
      </c>
      <c r="S344" s="13">
        <v>43100</v>
      </c>
    </row>
    <row r="345" spans="1:19" s="16" customFormat="1" x14ac:dyDescent="0.3">
      <c r="A345" s="7">
        <v>308</v>
      </c>
      <c r="B345" s="8" t="s">
        <v>1346</v>
      </c>
      <c r="C345" s="9">
        <v>1989</v>
      </c>
      <c r="D345" s="10">
        <v>0</v>
      </c>
      <c r="E345" s="25" t="s">
        <v>29</v>
      </c>
      <c r="F345" s="10">
        <v>5</v>
      </c>
      <c r="G345" s="10">
        <v>11</v>
      </c>
      <c r="H345" s="15">
        <v>8732.6</v>
      </c>
      <c r="I345" s="15">
        <v>7591.3</v>
      </c>
      <c r="J345" s="10">
        <v>6970.9</v>
      </c>
      <c r="K345" s="11">
        <v>439</v>
      </c>
      <c r="L345" s="12">
        <v>22292576.899999999</v>
      </c>
      <c r="M345" s="12">
        <v>0</v>
      </c>
      <c r="N345" s="12">
        <f>ROUND(L345*10%,2)</f>
        <v>2229257.69</v>
      </c>
      <c r="O345" s="12">
        <f>ROUND(N345*0.45,2)</f>
        <v>1003165.96</v>
      </c>
      <c r="P345" s="12">
        <f t="shared" si="76"/>
        <v>19060153.25</v>
      </c>
      <c r="Q345" s="12">
        <f t="shared" si="77"/>
        <v>2936.5954316125035</v>
      </c>
      <c r="R345" s="12">
        <v>27958.74</v>
      </c>
      <c r="S345" s="13">
        <v>43100</v>
      </c>
    </row>
    <row r="346" spans="1:19" s="16" customFormat="1" x14ac:dyDescent="0.3">
      <c r="A346" s="7">
        <v>309</v>
      </c>
      <c r="B346" s="8" t="s">
        <v>1347</v>
      </c>
      <c r="C346" s="9">
        <v>1983</v>
      </c>
      <c r="D346" s="10">
        <v>0</v>
      </c>
      <c r="E346" s="25" t="s">
        <v>29</v>
      </c>
      <c r="F346" s="10">
        <v>5</v>
      </c>
      <c r="G346" s="10">
        <v>4</v>
      </c>
      <c r="H346" s="15">
        <v>3269.2</v>
      </c>
      <c r="I346" s="15">
        <v>2994.2</v>
      </c>
      <c r="J346" s="10">
        <v>2928.1</v>
      </c>
      <c r="K346" s="11">
        <v>192</v>
      </c>
      <c r="L346" s="12">
        <v>7478298.5800000001</v>
      </c>
      <c r="M346" s="12">
        <v>0</v>
      </c>
      <c r="N346" s="12">
        <f>ROUND(L346*10%,2)</f>
        <v>747829.86</v>
      </c>
      <c r="O346" s="12">
        <f>ROUND(N346*0.45,2)</f>
        <v>336523.44</v>
      </c>
      <c r="P346" s="12">
        <f t="shared" si="76"/>
        <v>6393945.2800000003</v>
      </c>
      <c r="Q346" s="12">
        <f t="shared" si="77"/>
        <v>2497.5948767617397</v>
      </c>
      <c r="R346" s="12">
        <v>27958.74</v>
      </c>
      <c r="S346" s="13">
        <v>43100</v>
      </c>
    </row>
    <row r="347" spans="1:19" s="16" customFormat="1" x14ac:dyDescent="0.3">
      <c r="A347" s="7">
        <v>310</v>
      </c>
      <c r="B347" s="8" t="s">
        <v>342</v>
      </c>
      <c r="C347" s="9">
        <v>1988</v>
      </c>
      <c r="D347" s="10">
        <v>0</v>
      </c>
      <c r="E347" s="25" t="s">
        <v>54</v>
      </c>
      <c r="F347" s="10">
        <v>2</v>
      </c>
      <c r="G347" s="10">
        <v>3</v>
      </c>
      <c r="H347" s="15">
        <v>1152.2</v>
      </c>
      <c r="I347" s="15">
        <v>973.1</v>
      </c>
      <c r="J347" s="10">
        <v>973.1</v>
      </c>
      <c r="K347" s="11">
        <v>63</v>
      </c>
      <c r="L347" s="12">
        <v>2197018.2000000002</v>
      </c>
      <c r="M347" s="12">
        <v>0</v>
      </c>
      <c r="N347" s="12">
        <v>0</v>
      </c>
      <c r="O347" s="12">
        <f>ROUND(L347*0.045,2)</f>
        <v>98865.82</v>
      </c>
      <c r="P347" s="12">
        <f t="shared" si="76"/>
        <v>2098152.3800000004</v>
      </c>
      <c r="Q347" s="12">
        <f t="shared" si="77"/>
        <v>2257.7517213030524</v>
      </c>
      <c r="R347" s="12">
        <v>10685.67</v>
      </c>
      <c r="S347" s="13">
        <v>43100</v>
      </c>
    </row>
    <row r="348" spans="1:19" s="32" customFormat="1" x14ac:dyDescent="0.3">
      <c r="A348" s="19"/>
      <c r="B348" s="186" t="s">
        <v>343</v>
      </c>
      <c r="C348" s="187"/>
      <c r="D348" s="19"/>
      <c r="E348" s="19"/>
      <c r="F348" s="19"/>
      <c r="G348" s="19"/>
      <c r="H348" s="17">
        <f>ROUND(SUM(H342:H347),2)</f>
        <v>26728</v>
      </c>
      <c r="I348" s="17">
        <f t="shared" ref="I348:L348" si="78">ROUND(SUM(I342:I347),2)</f>
        <v>23386.5</v>
      </c>
      <c r="J348" s="17">
        <f t="shared" si="78"/>
        <v>21968.74</v>
      </c>
      <c r="K348" s="17">
        <f t="shared" si="78"/>
        <v>1438</v>
      </c>
      <c r="L348" s="17">
        <f t="shared" si="78"/>
        <v>49044016.520000003</v>
      </c>
      <c r="M348" s="17">
        <f t="shared" ref="M348:P348" si="79">ROUND(SUM(M342:M347),2)</f>
        <v>0</v>
      </c>
      <c r="N348" s="17">
        <f t="shared" si="79"/>
        <v>4502423.83</v>
      </c>
      <c r="O348" s="17">
        <f t="shared" si="79"/>
        <v>2124956.54</v>
      </c>
      <c r="P348" s="17">
        <f t="shared" si="79"/>
        <v>42416636.149999999</v>
      </c>
      <c r="Q348" s="17">
        <f t="shared" si="77"/>
        <v>2097.1080118872001</v>
      </c>
      <c r="R348" s="17"/>
      <c r="S348" s="23"/>
    </row>
    <row r="349" spans="1:19" ht="15.6" x14ac:dyDescent="0.3">
      <c r="A349" s="10"/>
      <c r="B349" s="195" t="s">
        <v>344</v>
      </c>
      <c r="C349" s="195"/>
      <c r="D349" s="10"/>
      <c r="E349" s="10"/>
      <c r="F349" s="10"/>
      <c r="G349" s="10"/>
      <c r="H349" s="10"/>
      <c r="I349" s="10"/>
      <c r="J349" s="10"/>
      <c r="K349" s="10"/>
      <c r="L349" s="12"/>
      <c r="M349" s="12"/>
      <c r="N349" s="12"/>
      <c r="O349" s="12"/>
      <c r="P349" s="12"/>
      <c r="Q349" s="12"/>
      <c r="R349" s="12"/>
      <c r="S349" s="10"/>
    </row>
    <row r="350" spans="1:19" s="16" customFormat="1" x14ac:dyDescent="0.3">
      <c r="A350" s="7">
        <v>311</v>
      </c>
      <c r="B350" s="8" t="s">
        <v>310</v>
      </c>
      <c r="C350" s="9">
        <v>1984</v>
      </c>
      <c r="D350" s="10">
        <v>0</v>
      </c>
      <c r="E350" s="25" t="s">
        <v>69</v>
      </c>
      <c r="F350" s="10">
        <v>5</v>
      </c>
      <c r="G350" s="10">
        <v>4</v>
      </c>
      <c r="H350" s="15">
        <v>4384.2</v>
      </c>
      <c r="I350" s="15">
        <v>3310.7</v>
      </c>
      <c r="J350" s="10">
        <v>3310.7</v>
      </c>
      <c r="K350" s="11">
        <v>81</v>
      </c>
      <c r="L350" s="12">
        <v>3308955.84</v>
      </c>
      <c r="M350" s="12">
        <v>0</v>
      </c>
      <c r="N350" s="12">
        <v>0</v>
      </c>
      <c r="O350" s="12">
        <v>0</v>
      </c>
      <c r="P350" s="12">
        <f>L350-(M350+N350+O350)</f>
        <v>3308955.84</v>
      </c>
      <c r="Q350" s="12">
        <f t="shared" ref="Q350:Q361" si="80">L350/I350</f>
        <v>999.47317485728092</v>
      </c>
      <c r="R350" s="12">
        <v>17606.61</v>
      </c>
      <c r="S350" s="13">
        <v>43100</v>
      </c>
    </row>
    <row r="351" spans="1:19" s="16" customFormat="1" x14ac:dyDescent="0.3">
      <c r="A351" s="7">
        <v>312</v>
      </c>
      <c r="B351" s="8" t="s">
        <v>308</v>
      </c>
      <c r="C351" s="9">
        <v>1971</v>
      </c>
      <c r="D351" s="10">
        <v>0</v>
      </c>
      <c r="E351" s="25" t="s">
        <v>69</v>
      </c>
      <c r="F351" s="10">
        <v>5</v>
      </c>
      <c r="G351" s="10">
        <v>6</v>
      </c>
      <c r="H351" s="12">
        <v>4735.7</v>
      </c>
      <c r="I351" s="12">
        <v>4735.7</v>
      </c>
      <c r="J351" s="12">
        <v>4237.3999999999996</v>
      </c>
      <c r="K351" s="10">
        <v>288</v>
      </c>
      <c r="L351" s="12">
        <v>12000000</v>
      </c>
      <c r="M351" s="12">
        <v>0</v>
      </c>
      <c r="N351" s="12">
        <v>0</v>
      </c>
      <c r="O351" s="12">
        <v>0</v>
      </c>
      <c r="P351" s="12">
        <f>L351-(M351+N351+O351)</f>
        <v>12000000</v>
      </c>
      <c r="Q351" s="12">
        <f t="shared" si="80"/>
        <v>2533.9442954579049</v>
      </c>
      <c r="R351" s="12">
        <v>17606.61</v>
      </c>
      <c r="S351" s="13">
        <v>43100</v>
      </c>
    </row>
    <row r="352" spans="1:19" s="16" customFormat="1" x14ac:dyDescent="0.3">
      <c r="A352" s="7">
        <v>313</v>
      </c>
      <c r="B352" s="8" t="s">
        <v>1023</v>
      </c>
      <c r="C352" s="9">
        <v>1986</v>
      </c>
      <c r="D352" s="10">
        <v>0</v>
      </c>
      <c r="E352" s="25" t="s">
        <v>29</v>
      </c>
      <c r="F352" s="10">
        <v>9</v>
      </c>
      <c r="G352" s="10">
        <v>6</v>
      </c>
      <c r="H352" s="15">
        <v>14669.7</v>
      </c>
      <c r="I352" s="15">
        <v>11517.5</v>
      </c>
      <c r="J352" s="10">
        <v>10199.4</v>
      </c>
      <c r="K352" s="11">
        <v>586</v>
      </c>
      <c r="L352" s="12">
        <v>12000000</v>
      </c>
      <c r="M352" s="12">
        <v>0</v>
      </c>
      <c r="N352" s="12">
        <v>0</v>
      </c>
      <c r="O352" s="12">
        <v>0</v>
      </c>
      <c r="P352" s="12">
        <f>L352-(M352+N352+O352)</f>
        <v>12000000</v>
      </c>
      <c r="Q352" s="12">
        <f t="shared" si="80"/>
        <v>1041.8927718688951</v>
      </c>
      <c r="R352" s="12">
        <v>29036.9</v>
      </c>
      <c r="S352" s="13">
        <v>43100</v>
      </c>
    </row>
    <row r="353" spans="1:19" s="16" customFormat="1" x14ac:dyDescent="0.3">
      <c r="A353" s="7">
        <v>314</v>
      </c>
      <c r="B353" s="8" t="s">
        <v>345</v>
      </c>
      <c r="C353" s="9">
        <v>1985</v>
      </c>
      <c r="D353" s="10">
        <v>0</v>
      </c>
      <c r="E353" s="25" t="s">
        <v>69</v>
      </c>
      <c r="F353" s="10">
        <v>5</v>
      </c>
      <c r="G353" s="10">
        <v>4</v>
      </c>
      <c r="H353" s="15">
        <v>3686.9</v>
      </c>
      <c r="I353" s="15">
        <v>3346.4</v>
      </c>
      <c r="J353" s="10">
        <v>3177.7</v>
      </c>
      <c r="K353" s="11">
        <v>202</v>
      </c>
      <c r="L353" s="12">
        <v>17708124.109999999</v>
      </c>
      <c r="M353" s="12">
        <v>0</v>
      </c>
      <c r="N353" s="12">
        <f>ROUND(L353*10%,2)</f>
        <v>1770812.41</v>
      </c>
      <c r="O353" s="12">
        <f t="shared" ref="O353:O358" si="81">ROUND(L353*0.045,2)</f>
        <v>796865.58</v>
      </c>
      <c r="P353" s="12">
        <f>L353-(M353+N353+O353)</f>
        <v>15140446.119999999</v>
      </c>
      <c r="Q353" s="12">
        <f t="shared" si="80"/>
        <v>5291.6937933301451</v>
      </c>
      <c r="R353" s="12">
        <v>17606.61</v>
      </c>
      <c r="S353" s="13">
        <v>43100</v>
      </c>
    </row>
    <row r="354" spans="1:19" s="16" customFormat="1" x14ac:dyDescent="0.3">
      <c r="A354" s="7">
        <v>315</v>
      </c>
      <c r="B354" s="8" t="s">
        <v>346</v>
      </c>
      <c r="C354" s="9">
        <v>1984</v>
      </c>
      <c r="D354" s="10">
        <v>0</v>
      </c>
      <c r="E354" s="25" t="s">
        <v>69</v>
      </c>
      <c r="F354" s="10">
        <v>5</v>
      </c>
      <c r="G354" s="10">
        <v>4</v>
      </c>
      <c r="H354" s="15">
        <v>4479.6000000000004</v>
      </c>
      <c r="I354" s="15">
        <v>3317.4</v>
      </c>
      <c r="J354" s="10">
        <v>3317.4</v>
      </c>
      <c r="K354" s="11">
        <v>222</v>
      </c>
      <c r="L354" s="12">
        <v>9453827</v>
      </c>
      <c r="M354" s="12">
        <v>0</v>
      </c>
      <c r="N354" s="12">
        <f>ROUND(L354*10%,2)</f>
        <v>945382.7</v>
      </c>
      <c r="O354" s="12">
        <f t="shared" si="81"/>
        <v>425422.22</v>
      </c>
      <c r="P354" s="12">
        <f t="shared" ref="P354:P360" si="82">L354-(M354+N354+O354)</f>
        <v>8083022.0800000001</v>
      </c>
      <c r="Q354" s="12">
        <f t="shared" si="80"/>
        <v>2849.7700006028817</v>
      </c>
      <c r="R354" s="12">
        <v>17606.61</v>
      </c>
      <c r="S354" s="13">
        <v>43100</v>
      </c>
    </row>
    <row r="355" spans="1:19" s="16" customFormat="1" x14ac:dyDescent="0.3">
      <c r="A355" s="7">
        <v>316</v>
      </c>
      <c r="B355" s="8" t="s">
        <v>143</v>
      </c>
      <c r="C355" s="9">
        <v>1985</v>
      </c>
      <c r="D355" s="10">
        <v>0</v>
      </c>
      <c r="E355" s="25" t="s">
        <v>29</v>
      </c>
      <c r="F355" s="10">
        <v>9</v>
      </c>
      <c r="G355" s="10">
        <v>6</v>
      </c>
      <c r="H355" s="15">
        <v>14413.1</v>
      </c>
      <c r="I355" s="15">
        <v>14413.1</v>
      </c>
      <c r="J355" s="10">
        <v>11296.8</v>
      </c>
      <c r="K355" s="11">
        <v>614</v>
      </c>
      <c r="L355" s="12">
        <v>54378522.75</v>
      </c>
      <c r="M355" s="12">
        <v>0</v>
      </c>
      <c r="N355" s="12">
        <f>ROUND(L355*10%,2)</f>
        <v>5437852.2800000003</v>
      </c>
      <c r="O355" s="12">
        <f t="shared" si="81"/>
        <v>2447033.52</v>
      </c>
      <c r="P355" s="12">
        <f t="shared" si="82"/>
        <v>46493636.950000003</v>
      </c>
      <c r="Q355" s="12">
        <f t="shared" si="80"/>
        <v>3772.8540529101997</v>
      </c>
      <c r="R355" s="12">
        <v>29036.9</v>
      </c>
      <c r="S355" s="13">
        <v>43100</v>
      </c>
    </row>
    <row r="356" spans="1:19" s="16" customFormat="1" x14ac:dyDescent="0.3">
      <c r="A356" s="7">
        <v>317</v>
      </c>
      <c r="B356" s="8" t="s">
        <v>145</v>
      </c>
      <c r="C356" s="9">
        <v>1985</v>
      </c>
      <c r="D356" s="10">
        <v>0</v>
      </c>
      <c r="E356" s="25" t="s">
        <v>29</v>
      </c>
      <c r="F356" s="10">
        <v>9</v>
      </c>
      <c r="G356" s="10">
        <v>6</v>
      </c>
      <c r="H356" s="15">
        <v>14128.2</v>
      </c>
      <c r="I356" s="15">
        <v>11188.4</v>
      </c>
      <c r="J356" s="10">
        <v>11188.4</v>
      </c>
      <c r="K356" s="11">
        <v>603</v>
      </c>
      <c r="L356" s="12">
        <v>18610448.91</v>
      </c>
      <c r="M356" s="12">
        <v>0</v>
      </c>
      <c r="N356" s="12">
        <f>ROUND(L356*10%,2)</f>
        <v>1861044.89</v>
      </c>
      <c r="O356" s="12">
        <f>ROUND(N356*0.45,2)</f>
        <v>837470.2</v>
      </c>
      <c r="P356" s="12">
        <f t="shared" si="82"/>
        <v>15911933.82</v>
      </c>
      <c r="Q356" s="12">
        <f t="shared" si="80"/>
        <v>1663.3700001787565</v>
      </c>
      <c r="R356" s="12">
        <v>29036.9</v>
      </c>
      <c r="S356" s="13">
        <v>43100</v>
      </c>
    </row>
    <row r="357" spans="1:19" s="16" customFormat="1" x14ac:dyDescent="0.3">
      <c r="A357" s="7">
        <v>318</v>
      </c>
      <c r="B357" s="8" t="s">
        <v>590</v>
      </c>
      <c r="C357" s="9">
        <v>1984</v>
      </c>
      <c r="D357" s="10">
        <v>0</v>
      </c>
      <c r="E357" s="25" t="s">
        <v>69</v>
      </c>
      <c r="F357" s="10">
        <v>5</v>
      </c>
      <c r="G357" s="10">
        <v>4</v>
      </c>
      <c r="H357" s="15">
        <v>4222.8999999999996</v>
      </c>
      <c r="I357" s="15">
        <v>3290</v>
      </c>
      <c r="J357" s="15">
        <v>3290</v>
      </c>
      <c r="K357" s="11">
        <v>197</v>
      </c>
      <c r="L357" s="12">
        <v>3308955.84</v>
      </c>
      <c r="M357" s="12">
        <v>0</v>
      </c>
      <c r="N357" s="12">
        <v>0</v>
      </c>
      <c r="O357" s="12">
        <v>0</v>
      </c>
      <c r="P357" s="12">
        <f t="shared" si="82"/>
        <v>3308955.84</v>
      </c>
      <c r="Q357" s="12">
        <f t="shared" si="80"/>
        <v>1005.7616534954407</v>
      </c>
      <c r="R357" s="12">
        <v>17606.61</v>
      </c>
      <c r="S357" s="13">
        <v>43100</v>
      </c>
    </row>
    <row r="358" spans="1:19" s="16" customFormat="1" x14ac:dyDescent="0.3">
      <c r="A358" s="7">
        <v>319</v>
      </c>
      <c r="B358" s="8" t="s">
        <v>347</v>
      </c>
      <c r="C358" s="9">
        <v>1985</v>
      </c>
      <c r="D358" s="10">
        <v>0</v>
      </c>
      <c r="E358" s="25" t="s">
        <v>69</v>
      </c>
      <c r="F358" s="10">
        <v>5</v>
      </c>
      <c r="G358" s="10">
        <v>4</v>
      </c>
      <c r="H358" s="15">
        <v>4439.8999999999996</v>
      </c>
      <c r="I358" s="15">
        <v>3352.7</v>
      </c>
      <c r="J358" s="10">
        <v>3352.7</v>
      </c>
      <c r="K358" s="11">
        <v>202</v>
      </c>
      <c r="L358" s="12">
        <v>17735293.559999999</v>
      </c>
      <c r="M358" s="12">
        <v>0</v>
      </c>
      <c r="N358" s="12">
        <f>ROUND(L358*10%,2)</f>
        <v>1773529.36</v>
      </c>
      <c r="O358" s="12">
        <f t="shared" si="81"/>
        <v>798088.21</v>
      </c>
      <c r="P358" s="12">
        <f t="shared" si="82"/>
        <v>15163675.989999998</v>
      </c>
      <c r="Q358" s="12">
        <f t="shared" si="80"/>
        <v>5289.8540161660749</v>
      </c>
      <c r="R358" s="12">
        <v>17606.61</v>
      </c>
      <c r="S358" s="13">
        <v>43100</v>
      </c>
    </row>
    <row r="359" spans="1:19" s="16" customFormat="1" x14ac:dyDescent="0.3">
      <c r="A359" s="7">
        <v>320</v>
      </c>
      <c r="B359" s="8" t="s">
        <v>914</v>
      </c>
      <c r="C359" s="184">
        <v>1984</v>
      </c>
      <c r="D359" s="10">
        <v>0</v>
      </c>
      <c r="E359" s="25" t="s">
        <v>69</v>
      </c>
      <c r="F359" s="10">
        <v>5</v>
      </c>
      <c r="G359" s="10">
        <v>4</v>
      </c>
      <c r="H359" s="15">
        <v>4438</v>
      </c>
      <c r="I359" s="15">
        <v>3339.1</v>
      </c>
      <c r="J359" s="15">
        <v>3339.1</v>
      </c>
      <c r="K359" s="11">
        <v>204</v>
      </c>
      <c r="L359" s="12">
        <v>3308955.84</v>
      </c>
      <c r="M359" s="12">
        <v>0</v>
      </c>
      <c r="N359" s="12">
        <v>0</v>
      </c>
      <c r="O359" s="12">
        <v>0</v>
      </c>
      <c r="P359" s="12">
        <f t="shared" si="82"/>
        <v>3308955.84</v>
      </c>
      <c r="Q359" s="12">
        <f t="shared" si="80"/>
        <v>990.97236980024559</v>
      </c>
      <c r="R359" s="12">
        <v>17606.61</v>
      </c>
      <c r="S359" s="13">
        <v>43100</v>
      </c>
    </row>
    <row r="360" spans="1:19" s="16" customFormat="1" x14ac:dyDescent="0.3">
      <c r="A360" s="7">
        <v>321</v>
      </c>
      <c r="B360" s="8" t="s">
        <v>348</v>
      </c>
      <c r="C360" s="184">
        <v>1987</v>
      </c>
      <c r="D360" s="10">
        <v>0</v>
      </c>
      <c r="E360" s="25" t="s">
        <v>29</v>
      </c>
      <c r="F360" s="10">
        <v>9</v>
      </c>
      <c r="G360" s="168">
        <v>6</v>
      </c>
      <c r="H360" s="15">
        <v>14519.9</v>
      </c>
      <c r="I360" s="15">
        <v>11331.2</v>
      </c>
      <c r="J360" s="10">
        <v>10872.7</v>
      </c>
      <c r="K360" s="11">
        <v>664</v>
      </c>
      <c r="L360" s="12">
        <v>12000000</v>
      </c>
      <c r="M360" s="12">
        <v>0</v>
      </c>
      <c r="N360" s="12">
        <v>0</v>
      </c>
      <c r="O360" s="12">
        <v>0</v>
      </c>
      <c r="P360" s="12">
        <f t="shared" si="82"/>
        <v>12000000</v>
      </c>
      <c r="Q360" s="12">
        <f t="shared" si="80"/>
        <v>1059.0228748940976</v>
      </c>
      <c r="R360" s="12">
        <v>29036.9</v>
      </c>
      <c r="S360" s="13">
        <v>43100</v>
      </c>
    </row>
    <row r="361" spans="1:19" s="32" customFormat="1" x14ac:dyDescent="0.3">
      <c r="A361" s="19"/>
      <c r="B361" s="186" t="s">
        <v>349</v>
      </c>
      <c r="C361" s="187"/>
      <c r="D361" s="19"/>
      <c r="E361" s="19"/>
      <c r="F361" s="19"/>
      <c r="G361" s="170"/>
      <c r="H361" s="17">
        <f>SUM(H350:H360)</f>
        <v>88118.099999999991</v>
      </c>
      <c r="I361" s="17">
        <f t="shared" ref="I361:P361" si="83">SUM(I350:I360)</f>
        <v>73142.2</v>
      </c>
      <c r="J361" s="17">
        <f t="shared" si="83"/>
        <v>67582.3</v>
      </c>
      <c r="K361" s="17">
        <f t="shared" si="83"/>
        <v>3863</v>
      </c>
      <c r="L361" s="17">
        <f t="shared" si="83"/>
        <v>163813083.84999999</v>
      </c>
      <c r="M361" s="17">
        <f t="shared" si="83"/>
        <v>0</v>
      </c>
      <c r="N361" s="17">
        <f t="shared" si="83"/>
        <v>11788621.640000001</v>
      </c>
      <c r="O361" s="17">
        <f t="shared" si="83"/>
        <v>5304879.7299999995</v>
      </c>
      <c r="P361" s="17">
        <f t="shared" si="83"/>
        <v>146719582.47999999</v>
      </c>
      <c r="Q361" s="17">
        <f t="shared" si="80"/>
        <v>2239.6521276363028</v>
      </c>
      <c r="R361" s="17"/>
      <c r="S361" s="17"/>
    </row>
    <row r="362" spans="1:19" ht="15.6" x14ac:dyDescent="0.3">
      <c r="A362" s="10"/>
      <c r="B362" s="195" t="s">
        <v>350</v>
      </c>
      <c r="C362" s="195"/>
      <c r="D362" s="10"/>
      <c r="E362" s="10"/>
      <c r="F362" s="10"/>
      <c r="G362" s="10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1:19" s="16" customFormat="1" x14ac:dyDescent="0.3">
      <c r="A363" s="7">
        <v>322</v>
      </c>
      <c r="B363" s="8" t="s">
        <v>351</v>
      </c>
      <c r="C363" s="9">
        <v>1972</v>
      </c>
      <c r="D363" s="10">
        <v>0</v>
      </c>
      <c r="E363" s="25" t="s">
        <v>69</v>
      </c>
      <c r="F363" s="10">
        <v>5</v>
      </c>
      <c r="G363" s="10">
        <v>6</v>
      </c>
      <c r="H363" s="15">
        <v>4541.8999999999996</v>
      </c>
      <c r="I363" s="15">
        <v>3909.5</v>
      </c>
      <c r="J363" s="10">
        <v>3800.82</v>
      </c>
      <c r="K363" s="11">
        <v>237</v>
      </c>
      <c r="L363" s="25">
        <v>12387524.43</v>
      </c>
      <c r="M363" s="12">
        <v>0</v>
      </c>
      <c r="N363" s="12">
        <v>0</v>
      </c>
      <c r="O363" s="12">
        <f t="shared" ref="O363:O423" si="84">ROUND(L363*0.045,2)</f>
        <v>557438.6</v>
      </c>
      <c r="P363" s="12">
        <f t="shared" ref="P363:P423" si="85">L363-(M363+N363+O363)</f>
        <v>11830085.83</v>
      </c>
      <c r="Q363" s="12">
        <f t="shared" ref="Q363:Q394" si="86">L363/I363</f>
        <v>3168.5700038368077</v>
      </c>
      <c r="R363" s="12">
        <v>17606.61</v>
      </c>
      <c r="S363" s="13">
        <v>43100</v>
      </c>
    </row>
    <row r="364" spans="1:19" s="16" customFormat="1" x14ac:dyDescent="0.3">
      <c r="A364" s="7">
        <v>323</v>
      </c>
      <c r="B364" s="8" t="s">
        <v>352</v>
      </c>
      <c r="C364" s="9">
        <v>1980</v>
      </c>
      <c r="D364" s="10">
        <v>0</v>
      </c>
      <c r="E364" s="25" t="s">
        <v>69</v>
      </c>
      <c r="F364" s="10">
        <v>5</v>
      </c>
      <c r="G364" s="10">
        <v>8</v>
      </c>
      <c r="H364" s="15">
        <v>5947.3</v>
      </c>
      <c r="I364" s="15">
        <v>5372.7</v>
      </c>
      <c r="J364" s="10">
        <v>4975.5</v>
      </c>
      <c r="K364" s="11">
        <v>351</v>
      </c>
      <c r="L364" s="25">
        <v>7999579.96</v>
      </c>
      <c r="M364" s="12">
        <v>0</v>
      </c>
      <c r="N364" s="12">
        <v>0</v>
      </c>
      <c r="O364" s="12">
        <f t="shared" si="84"/>
        <v>359981.1</v>
      </c>
      <c r="P364" s="12">
        <f t="shared" si="85"/>
        <v>7639598.8600000003</v>
      </c>
      <c r="Q364" s="12">
        <f t="shared" si="86"/>
        <v>1488.9310700392728</v>
      </c>
      <c r="R364" s="12">
        <v>17606.61</v>
      </c>
      <c r="S364" s="13">
        <v>43100</v>
      </c>
    </row>
    <row r="365" spans="1:19" s="16" customFormat="1" x14ac:dyDescent="0.3">
      <c r="A365" s="7">
        <v>324</v>
      </c>
      <c r="B365" s="8" t="s">
        <v>353</v>
      </c>
      <c r="C365" s="9">
        <v>1979</v>
      </c>
      <c r="D365" s="10">
        <v>0</v>
      </c>
      <c r="E365" s="25" t="s">
        <v>29</v>
      </c>
      <c r="F365" s="10">
        <v>5</v>
      </c>
      <c r="G365" s="10">
        <v>3</v>
      </c>
      <c r="H365" s="15">
        <v>4894.1000000000004</v>
      </c>
      <c r="I365" s="15">
        <v>4187.2</v>
      </c>
      <c r="J365" s="10">
        <v>4010.2</v>
      </c>
      <c r="K365" s="11">
        <v>188</v>
      </c>
      <c r="L365" s="25">
        <v>28394939.25</v>
      </c>
      <c r="M365" s="12">
        <v>0</v>
      </c>
      <c r="N365" s="12">
        <v>0</v>
      </c>
      <c r="O365" s="12">
        <f t="shared" si="84"/>
        <v>1277772.27</v>
      </c>
      <c r="P365" s="12">
        <f t="shared" si="85"/>
        <v>27117166.98</v>
      </c>
      <c r="Q365" s="12">
        <f t="shared" si="86"/>
        <v>6781.3668441918226</v>
      </c>
      <c r="R365" s="12">
        <v>27958.74</v>
      </c>
      <c r="S365" s="13">
        <v>43100</v>
      </c>
    </row>
    <row r="366" spans="1:19" s="16" customFormat="1" x14ac:dyDescent="0.3">
      <c r="A366" s="7">
        <v>325</v>
      </c>
      <c r="B366" s="8" t="s">
        <v>354</v>
      </c>
      <c r="C366" s="9">
        <v>1981</v>
      </c>
      <c r="D366" s="10">
        <v>0</v>
      </c>
      <c r="E366" s="25" t="s">
        <v>69</v>
      </c>
      <c r="F366" s="10">
        <v>8</v>
      </c>
      <c r="G366" s="10">
        <v>1</v>
      </c>
      <c r="H366" s="15">
        <v>4860.1000000000004</v>
      </c>
      <c r="I366" s="15">
        <v>3802.3</v>
      </c>
      <c r="J366" s="10">
        <v>3192.1</v>
      </c>
      <c r="K366" s="11">
        <v>325</v>
      </c>
      <c r="L366" s="25">
        <v>9730358.9700000007</v>
      </c>
      <c r="M366" s="12">
        <v>0</v>
      </c>
      <c r="N366" s="12">
        <v>0</v>
      </c>
      <c r="O366" s="12">
        <f t="shared" si="84"/>
        <v>437866.15</v>
      </c>
      <c r="P366" s="12">
        <f t="shared" si="85"/>
        <v>9292492.8200000003</v>
      </c>
      <c r="Q366" s="12">
        <f t="shared" si="86"/>
        <v>2559.0718696578388</v>
      </c>
      <c r="R366" s="12">
        <v>21030.3</v>
      </c>
      <c r="S366" s="13">
        <v>43100</v>
      </c>
    </row>
    <row r="367" spans="1:19" s="16" customFormat="1" x14ac:dyDescent="0.3">
      <c r="A367" s="7">
        <v>326</v>
      </c>
      <c r="B367" s="8" t="s">
        <v>355</v>
      </c>
      <c r="C367" s="9">
        <v>1980</v>
      </c>
      <c r="D367" s="10">
        <v>0</v>
      </c>
      <c r="E367" s="25" t="s">
        <v>69</v>
      </c>
      <c r="F367" s="10">
        <v>8</v>
      </c>
      <c r="G367" s="10">
        <v>1</v>
      </c>
      <c r="H367" s="15">
        <v>4900.8999999999996</v>
      </c>
      <c r="I367" s="15">
        <v>3807.7</v>
      </c>
      <c r="J367" s="10">
        <v>3375.5</v>
      </c>
      <c r="K367" s="11">
        <v>312</v>
      </c>
      <c r="L367" s="25">
        <v>10990757.6</v>
      </c>
      <c r="M367" s="12">
        <v>0</v>
      </c>
      <c r="N367" s="12">
        <v>0</v>
      </c>
      <c r="O367" s="12">
        <f t="shared" si="84"/>
        <v>494584.09</v>
      </c>
      <c r="P367" s="12">
        <f t="shared" si="85"/>
        <v>10496173.51</v>
      </c>
      <c r="Q367" s="12">
        <f t="shared" si="86"/>
        <v>2886.4557606954331</v>
      </c>
      <c r="R367" s="12">
        <v>21030.3</v>
      </c>
      <c r="S367" s="13">
        <v>43100</v>
      </c>
    </row>
    <row r="368" spans="1:19" s="16" customFormat="1" x14ac:dyDescent="0.3">
      <c r="A368" s="7">
        <v>327</v>
      </c>
      <c r="B368" s="8" t="s">
        <v>356</v>
      </c>
      <c r="C368" s="9">
        <v>1976</v>
      </c>
      <c r="D368" s="10">
        <v>0</v>
      </c>
      <c r="E368" s="25" t="s">
        <v>29</v>
      </c>
      <c r="F368" s="10">
        <v>5</v>
      </c>
      <c r="G368" s="10">
        <v>3</v>
      </c>
      <c r="H368" s="15">
        <v>6825.1</v>
      </c>
      <c r="I368" s="15">
        <v>5665.8</v>
      </c>
      <c r="J368" s="10">
        <v>4729.7299999999996</v>
      </c>
      <c r="K368" s="11">
        <v>410</v>
      </c>
      <c r="L368" s="25">
        <v>10281387.32</v>
      </c>
      <c r="M368" s="12">
        <v>0</v>
      </c>
      <c r="N368" s="12">
        <v>0</v>
      </c>
      <c r="O368" s="12">
        <f t="shared" si="84"/>
        <v>462662.43</v>
      </c>
      <c r="P368" s="12">
        <f t="shared" si="85"/>
        <v>9818724.8900000006</v>
      </c>
      <c r="Q368" s="12">
        <f t="shared" si="86"/>
        <v>1814.6400014119806</v>
      </c>
      <c r="R368" s="12">
        <v>27958.74</v>
      </c>
      <c r="S368" s="13">
        <v>43100</v>
      </c>
    </row>
    <row r="369" spans="1:19" s="16" customFormat="1" x14ac:dyDescent="0.3">
      <c r="A369" s="7">
        <v>328</v>
      </c>
      <c r="B369" s="8" t="s">
        <v>357</v>
      </c>
      <c r="C369" s="9">
        <v>1969</v>
      </c>
      <c r="D369" s="10">
        <v>0</v>
      </c>
      <c r="E369" s="25" t="s">
        <v>69</v>
      </c>
      <c r="F369" s="10">
        <v>5</v>
      </c>
      <c r="G369" s="10">
        <v>5</v>
      </c>
      <c r="H369" s="15">
        <v>4277.3</v>
      </c>
      <c r="I369" s="15">
        <v>3750.9</v>
      </c>
      <c r="J369" s="10">
        <v>3523.1</v>
      </c>
      <c r="K369" s="11">
        <v>234</v>
      </c>
      <c r="L369" s="25">
        <v>12907447.039999999</v>
      </c>
      <c r="M369" s="12">
        <v>0</v>
      </c>
      <c r="N369" s="12">
        <v>0</v>
      </c>
      <c r="O369" s="12">
        <f t="shared" si="84"/>
        <v>580835.12</v>
      </c>
      <c r="P369" s="12">
        <f t="shared" si="85"/>
        <v>12326611.92</v>
      </c>
      <c r="Q369" s="12">
        <f t="shared" si="86"/>
        <v>3441.1599989335891</v>
      </c>
      <c r="R369" s="12">
        <v>17606.61</v>
      </c>
      <c r="S369" s="13">
        <v>43100</v>
      </c>
    </row>
    <row r="370" spans="1:19" s="16" customFormat="1" x14ac:dyDescent="0.3">
      <c r="A370" s="7">
        <v>329</v>
      </c>
      <c r="B370" s="8" t="s">
        <v>358</v>
      </c>
      <c r="C370" s="9">
        <v>1974</v>
      </c>
      <c r="D370" s="10">
        <v>0</v>
      </c>
      <c r="E370" s="25" t="s">
        <v>69</v>
      </c>
      <c r="F370" s="10">
        <v>5</v>
      </c>
      <c r="G370" s="10">
        <v>4</v>
      </c>
      <c r="H370" s="15">
        <v>4055</v>
      </c>
      <c r="I370" s="15">
        <v>3517.7</v>
      </c>
      <c r="J370" s="10">
        <v>3269.4</v>
      </c>
      <c r="K370" s="11">
        <v>142</v>
      </c>
      <c r="L370" s="25">
        <v>1018796.27</v>
      </c>
      <c r="M370" s="12">
        <v>0</v>
      </c>
      <c r="N370" s="12">
        <v>0</v>
      </c>
      <c r="O370" s="12">
        <f t="shared" si="84"/>
        <v>45845.83</v>
      </c>
      <c r="P370" s="12">
        <f t="shared" si="85"/>
        <v>972950.44000000006</v>
      </c>
      <c r="Q370" s="12">
        <f t="shared" si="86"/>
        <v>289.6199988628934</v>
      </c>
      <c r="R370" s="12">
        <v>17606.61</v>
      </c>
      <c r="S370" s="13">
        <v>43100</v>
      </c>
    </row>
    <row r="371" spans="1:19" s="16" customFormat="1" x14ac:dyDescent="0.3">
      <c r="A371" s="7">
        <v>330</v>
      </c>
      <c r="B371" s="8" t="s">
        <v>359</v>
      </c>
      <c r="C371" s="9">
        <v>1975</v>
      </c>
      <c r="D371" s="10">
        <v>0</v>
      </c>
      <c r="E371" s="25" t="s">
        <v>69</v>
      </c>
      <c r="F371" s="10">
        <v>5</v>
      </c>
      <c r="G371" s="10">
        <v>12</v>
      </c>
      <c r="H371" s="15">
        <v>11431.55</v>
      </c>
      <c r="I371" s="15">
        <v>9796.2000000000007</v>
      </c>
      <c r="J371" s="10">
        <v>9094</v>
      </c>
      <c r="K371" s="11">
        <v>442</v>
      </c>
      <c r="L371" s="25">
        <v>2837175.44</v>
      </c>
      <c r="M371" s="12">
        <v>0</v>
      </c>
      <c r="N371" s="12">
        <v>0</v>
      </c>
      <c r="O371" s="12">
        <f t="shared" si="84"/>
        <v>127672.89</v>
      </c>
      <c r="P371" s="12">
        <f t="shared" si="85"/>
        <v>2709502.55</v>
      </c>
      <c r="Q371" s="12">
        <f t="shared" si="86"/>
        <v>289.61999959167838</v>
      </c>
      <c r="R371" s="12">
        <v>17606.61</v>
      </c>
      <c r="S371" s="13">
        <v>43100</v>
      </c>
    </row>
    <row r="372" spans="1:19" s="16" customFormat="1" x14ac:dyDescent="0.3">
      <c r="A372" s="7">
        <v>331</v>
      </c>
      <c r="B372" s="8" t="s">
        <v>360</v>
      </c>
      <c r="C372" s="9">
        <v>1982</v>
      </c>
      <c r="D372" s="10">
        <v>0</v>
      </c>
      <c r="E372" s="25" t="s">
        <v>69</v>
      </c>
      <c r="F372" s="10">
        <v>5</v>
      </c>
      <c r="G372" s="10">
        <v>4</v>
      </c>
      <c r="H372" s="15">
        <v>5770</v>
      </c>
      <c r="I372" s="15">
        <v>3595.9</v>
      </c>
      <c r="J372" s="10">
        <v>3541.4</v>
      </c>
      <c r="K372" s="11">
        <v>166</v>
      </c>
      <c r="L372" s="25">
        <v>10314533.210000001</v>
      </c>
      <c r="M372" s="12">
        <v>0</v>
      </c>
      <c r="N372" s="12">
        <v>0</v>
      </c>
      <c r="O372" s="12">
        <f t="shared" si="84"/>
        <v>464153.99</v>
      </c>
      <c r="P372" s="12">
        <f t="shared" si="85"/>
        <v>9850379.2200000007</v>
      </c>
      <c r="Q372" s="12">
        <f t="shared" si="86"/>
        <v>2868.4149197697379</v>
      </c>
      <c r="R372" s="12">
        <v>17606.61</v>
      </c>
      <c r="S372" s="13">
        <v>43100</v>
      </c>
    </row>
    <row r="373" spans="1:19" s="16" customFormat="1" x14ac:dyDescent="0.3">
      <c r="A373" s="7">
        <v>332</v>
      </c>
      <c r="B373" s="8" t="s">
        <v>361</v>
      </c>
      <c r="C373" s="9">
        <v>1975</v>
      </c>
      <c r="D373" s="10">
        <v>0</v>
      </c>
      <c r="E373" s="25" t="s">
        <v>69</v>
      </c>
      <c r="F373" s="10">
        <v>5</v>
      </c>
      <c r="G373" s="10">
        <v>12</v>
      </c>
      <c r="H373" s="15">
        <v>11416.6</v>
      </c>
      <c r="I373" s="15">
        <v>9733.7000000000007</v>
      </c>
      <c r="J373" s="10">
        <v>9432.1</v>
      </c>
      <c r="K373" s="11">
        <v>423</v>
      </c>
      <c r="L373" s="25">
        <v>2819074.19</v>
      </c>
      <c r="M373" s="12">
        <v>0</v>
      </c>
      <c r="N373" s="12">
        <v>0</v>
      </c>
      <c r="O373" s="12">
        <f t="shared" si="84"/>
        <v>126858.34</v>
      </c>
      <c r="P373" s="12">
        <f t="shared" si="85"/>
        <v>2692215.85</v>
      </c>
      <c r="Q373" s="12">
        <f t="shared" si="86"/>
        <v>289.61999958905653</v>
      </c>
      <c r="R373" s="12">
        <v>17606.61</v>
      </c>
      <c r="S373" s="13">
        <v>43100</v>
      </c>
    </row>
    <row r="374" spans="1:19" s="16" customFormat="1" x14ac:dyDescent="0.3">
      <c r="A374" s="7">
        <v>333</v>
      </c>
      <c r="B374" s="8" t="s">
        <v>362</v>
      </c>
      <c r="C374" s="9">
        <v>1982</v>
      </c>
      <c r="D374" s="10">
        <v>0</v>
      </c>
      <c r="E374" s="25" t="s">
        <v>69</v>
      </c>
      <c r="F374" s="10">
        <v>5</v>
      </c>
      <c r="G374" s="10">
        <v>6</v>
      </c>
      <c r="H374" s="15">
        <v>6412</v>
      </c>
      <c r="I374" s="15">
        <v>4664.8999999999996</v>
      </c>
      <c r="J374" s="10">
        <v>4382.1000000000004</v>
      </c>
      <c r="K374" s="11">
        <v>247</v>
      </c>
      <c r="L374" s="25">
        <v>9145132.7100000009</v>
      </c>
      <c r="M374" s="12">
        <v>0</v>
      </c>
      <c r="N374" s="12">
        <v>0</v>
      </c>
      <c r="O374" s="12">
        <f t="shared" si="84"/>
        <v>411530.97</v>
      </c>
      <c r="P374" s="12">
        <f t="shared" si="85"/>
        <v>8733601.7400000002</v>
      </c>
      <c r="Q374" s="12">
        <f t="shared" si="86"/>
        <v>1960.4134515209332</v>
      </c>
      <c r="R374" s="12">
        <v>17606.61</v>
      </c>
      <c r="S374" s="13">
        <v>43100</v>
      </c>
    </row>
    <row r="375" spans="1:19" s="16" customFormat="1" x14ac:dyDescent="0.3">
      <c r="A375" s="7">
        <v>334</v>
      </c>
      <c r="B375" s="8" t="s">
        <v>363</v>
      </c>
      <c r="C375" s="9">
        <v>1974</v>
      </c>
      <c r="D375" s="10">
        <v>0</v>
      </c>
      <c r="E375" s="25" t="s">
        <v>69</v>
      </c>
      <c r="F375" s="10">
        <v>5</v>
      </c>
      <c r="G375" s="10">
        <v>6</v>
      </c>
      <c r="H375" s="15">
        <v>4536.2</v>
      </c>
      <c r="I375" s="15">
        <v>3889.3</v>
      </c>
      <c r="J375" s="10">
        <v>3741.6</v>
      </c>
      <c r="K375" s="11">
        <v>235</v>
      </c>
      <c r="L375" s="25">
        <v>1126419.07</v>
      </c>
      <c r="M375" s="12">
        <v>0</v>
      </c>
      <c r="N375" s="12">
        <v>0</v>
      </c>
      <c r="O375" s="12">
        <f t="shared" si="84"/>
        <v>50688.86</v>
      </c>
      <c r="P375" s="12">
        <f t="shared" si="85"/>
        <v>1075730.21</v>
      </c>
      <c r="Q375" s="12">
        <f t="shared" si="86"/>
        <v>289.6200010284627</v>
      </c>
      <c r="R375" s="12">
        <v>17606.61</v>
      </c>
      <c r="S375" s="13">
        <v>43100</v>
      </c>
    </row>
    <row r="376" spans="1:19" s="16" customFormat="1" x14ac:dyDescent="0.3">
      <c r="A376" s="7">
        <v>335</v>
      </c>
      <c r="B376" s="8" t="s">
        <v>364</v>
      </c>
      <c r="C376" s="9">
        <v>1978</v>
      </c>
      <c r="D376" s="10">
        <v>0</v>
      </c>
      <c r="E376" s="25" t="s">
        <v>69</v>
      </c>
      <c r="F376" s="10">
        <v>5</v>
      </c>
      <c r="G376" s="10">
        <v>6</v>
      </c>
      <c r="H376" s="15">
        <v>4313.8999999999996</v>
      </c>
      <c r="I376" s="15">
        <v>3797.3</v>
      </c>
      <c r="J376" s="10">
        <v>3485.1</v>
      </c>
      <c r="K376" s="11">
        <v>225</v>
      </c>
      <c r="L376" s="25">
        <v>18625275.710000001</v>
      </c>
      <c r="M376" s="12">
        <v>0</v>
      </c>
      <c r="N376" s="12">
        <v>0</v>
      </c>
      <c r="O376" s="12">
        <f t="shared" si="84"/>
        <v>838137.41</v>
      </c>
      <c r="P376" s="12">
        <f t="shared" si="85"/>
        <v>17787138.300000001</v>
      </c>
      <c r="Q376" s="12">
        <f t="shared" si="86"/>
        <v>4904.8733863534617</v>
      </c>
      <c r="R376" s="12">
        <v>17606.61</v>
      </c>
      <c r="S376" s="13">
        <v>43100</v>
      </c>
    </row>
    <row r="377" spans="1:19" s="16" customFormat="1" x14ac:dyDescent="0.3">
      <c r="A377" s="7">
        <v>336</v>
      </c>
      <c r="B377" s="8" t="s">
        <v>365</v>
      </c>
      <c r="C377" s="9">
        <v>1980</v>
      </c>
      <c r="D377" s="10">
        <v>0</v>
      </c>
      <c r="E377" s="25" t="s">
        <v>69</v>
      </c>
      <c r="F377" s="10">
        <v>5</v>
      </c>
      <c r="G377" s="10">
        <v>6</v>
      </c>
      <c r="H377" s="15">
        <v>4399.8999999999996</v>
      </c>
      <c r="I377" s="15">
        <v>3963.8</v>
      </c>
      <c r="J377" s="10">
        <v>3785.6</v>
      </c>
      <c r="K377" s="11">
        <v>257</v>
      </c>
      <c r="L377" s="25">
        <v>5690510.5599999996</v>
      </c>
      <c r="M377" s="12">
        <v>0</v>
      </c>
      <c r="N377" s="12">
        <v>0</v>
      </c>
      <c r="O377" s="12">
        <f t="shared" si="84"/>
        <v>256072.98</v>
      </c>
      <c r="P377" s="12">
        <f t="shared" si="85"/>
        <v>5434437.5799999991</v>
      </c>
      <c r="Q377" s="12">
        <f t="shared" si="86"/>
        <v>1435.6200010091325</v>
      </c>
      <c r="R377" s="12">
        <v>17606.61</v>
      </c>
      <c r="S377" s="13">
        <v>43100</v>
      </c>
    </row>
    <row r="378" spans="1:19" s="16" customFormat="1" x14ac:dyDescent="0.3">
      <c r="A378" s="7">
        <v>337</v>
      </c>
      <c r="B378" s="8" t="s">
        <v>366</v>
      </c>
      <c r="C378" s="9">
        <v>1980</v>
      </c>
      <c r="D378" s="10">
        <v>0</v>
      </c>
      <c r="E378" s="25" t="s">
        <v>29</v>
      </c>
      <c r="F378" s="10">
        <v>5</v>
      </c>
      <c r="G378" s="10">
        <v>6</v>
      </c>
      <c r="H378" s="15">
        <v>4020.3</v>
      </c>
      <c r="I378" s="15">
        <v>4006.4</v>
      </c>
      <c r="J378" s="10">
        <v>3712.3</v>
      </c>
      <c r="K378" s="11">
        <v>216</v>
      </c>
      <c r="L378" s="25">
        <v>20226951.440000001</v>
      </c>
      <c r="M378" s="12">
        <v>0</v>
      </c>
      <c r="N378" s="12">
        <v>0</v>
      </c>
      <c r="O378" s="12">
        <f t="shared" si="84"/>
        <v>910212.81</v>
      </c>
      <c r="P378" s="12">
        <f t="shared" si="85"/>
        <v>19316738.630000003</v>
      </c>
      <c r="Q378" s="12">
        <f t="shared" si="86"/>
        <v>5048.6600039936102</v>
      </c>
      <c r="R378" s="12">
        <v>27958.74</v>
      </c>
      <c r="S378" s="13">
        <v>43100</v>
      </c>
    </row>
    <row r="379" spans="1:19" s="16" customFormat="1" x14ac:dyDescent="0.3">
      <c r="A379" s="7">
        <v>338</v>
      </c>
      <c r="B379" s="8" t="s">
        <v>367</v>
      </c>
      <c r="C379" s="9">
        <v>1981</v>
      </c>
      <c r="D379" s="10">
        <v>0</v>
      </c>
      <c r="E379" s="25" t="s">
        <v>69</v>
      </c>
      <c r="F379" s="10">
        <v>5</v>
      </c>
      <c r="G379" s="10">
        <v>4</v>
      </c>
      <c r="H379" s="15">
        <v>2925.6</v>
      </c>
      <c r="I379" s="15">
        <v>2584.3000000000002</v>
      </c>
      <c r="J379" s="10">
        <v>2547.9</v>
      </c>
      <c r="K379" s="11">
        <v>178</v>
      </c>
      <c r="L379" s="25">
        <v>8937000.4299999997</v>
      </c>
      <c r="M379" s="12">
        <v>0</v>
      </c>
      <c r="N379" s="12">
        <v>0</v>
      </c>
      <c r="O379" s="12">
        <f t="shared" si="84"/>
        <v>402165.02</v>
      </c>
      <c r="P379" s="12">
        <f t="shared" si="85"/>
        <v>8534835.4100000001</v>
      </c>
      <c r="Q379" s="12">
        <f t="shared" si="86"/>
        <v>3458.1900050303752</v>
      </c>
      <c r="R379" s="12">
        <v>17606.61</v>
      </c>
      <c r="S379" s="13">
        <v>43100</v>
      </c>
    </row>
    <row r="380" spans="1:19" s="16" customFormat="1" x14ac:dyDescent="0.3">
      <c r="A380" s="7">
        <v>339</v>
      </c>
      <c r="B380" s="8" t="s">
        <v>368</v>
      </c>
      <c r="C380" s="9">
        <v>1981</v>
      </c>
      <c r="D380" s="10">
        <v>0</v>
      </c>
      <c r="E380" s="25" t="s">
        <v>69</v>
      </c>
      <c r="F380" s="10">
        <v>5</v>
      </c>
      <c r="G380" s="10">
        <v>6</v>
      </c>
      <c r="H380" s="15">
        <v>4388.8</v>
      </c>
      <c r="I380" s="15">
        <v>3958</v>
      </c>
      <c r="J380" s="10">
        <v>3913.6</v>
      </c>
      <c r="K380" s="11">
        <v>223</v>
      </c>
      <c r="L380" s="25">
        <v>10287084.470000001</v>
      </c>
      <c r="M380" s="12">
        <v>0</v>
      </c>
      <c r="N380" s="12">
        <v>0</v>
      </c>
      <c r="O380" s="12">
        <f t="shared" si="84"/>
        <v>462918.8</v>
      </c>
      <c r="P380" s="12">
        <f t="shared" si="85"/>
        <v>9824165.6699999999</v>
      </c>
      <c r="Q380" s="12">
        <f t="shared" si="86"/>
        <v>2599.0612607377466</v>
      </c>
      <c r="R380" s="12">
        <v>17606.61</v>
      </c>
      <c r="S380" s="13">
        <v>43100</v>
      </c>
    </row>
    <row r="381" spans="1:19" s="16" customFormat="1" x14ac:dyDescent="0.3">
      <c r="A381" s="7">
        <v>340</v>
      </c>
      <c r="B381" s="8" t="s">
        <v>369</v>
      </c>
      <c r="C381" s="9">
        <v>1979</v>
      </c>
      <c r="D381" s="10">
        <v>0</v>
      </c>
      <c r="E381" s="25" t="s">
        <v>69</v>
      </c>
      <c r="F381" s="10">
        <v>5</v>
      </c>
      <c r="G381" s="10">
        <v>4</v>
      </c>
      <c r="H381" s="15">
        <v>3129.1</v>
      </c>
      <c r="I381" s="15">
        <v>2574.8000000000002</v>
      </c>
      <c r="J381" s="10">
        <v>2510.83</v>
      </c>
      <c r="K381" s="11">
        <v>162</v>
      </c>
      <c r="L381" s="25">
        <v>12812497.050000001</v>
      </c>
      <c r="M381" s="12">
        <v>0</v>
      </c>
      <c r="N381" s="12">
        <v>0</v>
      </c>
      <c r="O381" s="12">
        <f t="shared" si="84"/>
        <v>576562.37</v>
      </c>
      <c r="P381" s="12">
        <f t="shared" si="85"/>
        <v>12235934.680000002</v>
      </c>
      <c r="Q381" s="12">
        <f t="shared" si="86"/>
        <v>4976.1135039614728</v>
      </c>
      <c r="R381" s="12">
        <v>17606.61</v>
      </c>
      <c r="S381" s="13">
        <v>43100</v>
      </c>
    </row>
    <row r="382" spans="1:19" s="16" customFormat="1" x14ac:dyDescent="0.3">
      <c r="A382" s="7">
        <v>341</v>
      </c>
      <c r="B382" s="8" t="s">
        <v>370</v>
      </c>
      <c r="C382" s="9">
        <v>1979</v>
      </c>
      <c r="D382" s="10">
        <v>0</v>
      </c>
      <c r="E382" s="25" t="s">
        <v>69</v>
      </c>
      <c r="F382" s="10">
        <v>5</v>
      </c>
      <c r="G382" s="10">
        <v>4</v>
      </c>
      <c r="H382" s="15">
        <v>3157.7</v>
      </c>
      <c r="I382" s="15">
        <v>2635.6</v>
      </c>
      <c r="J382" s="10">
        <v>2419.9</v>
      </c>
      <c r="K382" s="11">
        <v>157</v>
      </c>
      <c r="L382" s="25">
        <v>12821281.949999999</v>
      </c>
      <c r="M382" s="12">
        <v>0</v>
      </c>
      <c r="N382" s="12">
        <v>0</v>
      </c>
      <c r="O382" s="12">
        <f t="shared" si="84"/>
        <v>576957.68999999994</v>
      </c>
      <c r="P382" s="12">
        <f t="shared" si="85"/>
        <v>12244324.26</v>
      </c>
      <c r="Q382" s="12">
        <f t="shared" si="86"/>
        <v>4864.6539497647591</v>
      </c>
      <c r="R382" s="12">
        <v>17606.61</v>
      </c>
      <c r="S382" s="13">
        <v>43100</v>
      </c>
    </row>
    <row r="383" spans="1:19" s="16" customFormat="1" x14ac:dyDescent="0.3">
      <c r="A383" s="7">
        <v>342</v>
      </c>
      <c r="B383" s="8" t="s">
        <v>371</v>
      </c>
      <c r="C383" s="9">
        <v>1979</v>
      </c>
      <c r="D383" s="10">
        <v>0</v>
      </c>
      <c r="E383" s="25" t="s">
        <v>69</v>
      </c>
      <c r="F383" s="10">
        <v>5</v>
      </c>
      <c r="G383" s="10">
        <v>6</v>
      </c>
      <c r="H383" s="15">
        <v>4702.1000000000004</v>
      </c>
      <c r="I383" s="15">
        <v>4060.7</v>
      </c>
      <c r="J383" s="10">
        <v>3862.9</v>
      </c>
      <c r="K383" s="11">
        <v>218</v>
      </c>
      <c r="L383" s="25">
        <v>7005682.0499999998</v>
      </c>
      <c r="M383" s="12">
        <v>0</v>
      </c>
      <c r="N383" s="12">
        <v>0</v>
      </c>
      <c r="O383" s="12">
        <f t="shared" si="84"/>
        <v>315255.69</v>
      </c>
      <c r="P383" s="12">
        <f t="shared" si="85"/>
        <v>6690426.3599999994</v>
      </c>
      <c r="Q383" s="12">
        <f t="shared" si="86"/>
        <v>1725.2399955672668</v>
      </c>
      <c r="R383" s="12">
        <v>17606.61</v>
      </c>
      <c r="S383" s="13">
        <v>43100</v>
      </c>
    </row>
    <row r="384" spans="1:19" s="16" customFormat="1" x14ac:dyDescent="0.3">
      <c r="A384" s="7">
        <v>343</v>
      </c>
      <c r="B384" s="8" t="s">
        <v>372</v>
      </c>
      <c r="C384" s="9">
        <v>1979</v>
      </c>
      <c r="D384" s="10">
        <v>0</v>
      </c>
      <c r="E384" s="25" t="s">
        <v>69</v>
      </c>
      <c r="F384" s="10">
        <v>5</v>
      </c>
      <c r="G384" s="10">
        <v>6</v>
      </c>
      <c r="H384" s="15">
        <v>4646.6000000000004</v>
      </c>
      <c r="I384" s="15">
        <v>3909.2</v>
      </c>
      <c r="J384" s="10">
        <v>3702.5</v>
      </c>
      <c r="K384" s="11">
        <v>273</v>
      </c>
      <c r="L384" s="25">
        <v>6744308.21</v>
      </c>
      <c r="M384" s="12">
        <v>0</v>
      </c>
      <c r="N384" s="12">
        <v>0</v>
      </c>
      <c r="O384" s="12">
        <f t="shared" si="84"/>
        <v>303493.87</v>
      </c>
      <c r="P384" s="12">
        <f t="shared" si="85"/>
        <v>6440814.3399999999</v>
      </c>
      <c r="Q384" s="12">
        <f t="shared" si="86"/>
        <v>1725.2400005116137</v>
      </c>
      <c r="R384" s="12">
        <v>17606.61</v>
      </c>
      <c r="S384" s="13">
        <v>43100</v>
      </c>
    </row>
    <row r="385" spans="1:19" s="16" customFormat="1" x14ac:dyDescent="0.3">
      <c r="A385" s="7">
        <v>344</v>
      </c>
      <c r="B385" s="8" t="s">
        <v>373</v>
      </c>
      <c r="C385" s="9">
        <v>1977</v>
      </c>
      <c r="D385" s="10">
        <v>0</v>
      </c>
      <c r="E385" s="25" t="s">
        <v>69</v>
      </c>
      <c r="F385" s="10">
        <v>5</v>
      </c>
      <c r="G385" s="10">
        <v>6</v>
      </c>
      <c r="H385" s="15">
        <v>4499.1000000000004</v>
      </c>
      <c r="I385" s="15">
        <v>3858.5</v>
      </c>
      <c r="J385" s="10">
        <v>3682.1</v>
      </c>
      <c r="K385" s="11">
        <v>237</v>
      </c>
      <c r="L385" s="25">
        <v>12225927.359999999</v>
      </c>
      <c r="M385" s="12">
        <v>0</v>
      </c>
      <c r="N385" s="12">
        <v>0</v>
      </c>
      <c r="O385" s="12">
        <f t="shared" si="84"/>
        <v>550166.73</v>
      </c>
      <c r="P385" s="12">
        <f t="shared" si="85"/>
        <v>11675760.629999999</v>
      </c>
      <c r="Q385" s="12">
        <f t="shared" si="86"/>
        <v>3168.5700038875211</v>
      </c>
      <c r="R385" s="12">
        <v>17606.61</v>
      </c>
      <c r="S385" s="13">
        <v>43100</v>
      </c>
    </row>
    <row r="386" spans="1:19" s="16" customFormat="1" x14ac:dyDescent="0.3">
      <c r="A386" s="7">
        <v>345</v>
      </c>
      <c r="B386" s="8" t="s">
        <v>374</v>
      </c>
      <c r="C386" s="9">
        <v>1978</v>
      </c>
      <c r="D386" s="10">
        <v>0</v>
      </c>
      <c r="E386" s="25" t="s">
        <v>29</v>
      </c>
      <c r="F386" s="10">
        <v>2</v>
      </c>
      <c r="G386" s="10">
        <v>3</v>
      </c>
      <c r="H386" s="15">
        <v>981.3</v>
      </c>
      <c r="I386" s="15">
        <v>981.3</v>
      </c>
      <c r="J386" s="10">
        <v>981.3</v>
      </c>
      <c r="K386" s="11">
        <v>72</v>
      </c>
      <c r="L386" s="25">
        <v>9185311.2300000004</v>
      </c>
      <c r="M386" s="12">
        <v>0</v>
      </c>
      <c r="N386" s="12">
        <v>0</v>
      </c>
      <c r="O386" s="12">
        <f t="shared" si="84"/>
        <v>413339.01</v>
      </c>
      <c r="P386" s="12">
        <f t="shared" si="85"/>
        <v>8771972.2200000007</v>
      </c>
      <c r="Q386" s="12">
        <f t="shared" si="86"/>
        <v>9360.3497707123206</v>
      </c>
      <c r="R386" s="12">
        <v>27958.74</v>
      </c>
      <c r="S386" s="13">
        <v>43100</v>
      </c>
    </row>
    <row r="387" spans="1:19" s="16" customFormat="1" x14ac:dyDescent="0.3">
      <c r="A387" s="7">
        <v>346</v>
      </c>
      <c r="B387" s="8" t="s">
        <v>375</v>
      </c>
      <c r="C387" s="9">
        <v>1982</v>
      </c>
      <c r="D387" s="10">
        <v>0</v>
      </c>
      <c r="E387" s="25" t="s">
        <v>29</v>
      </c>
      <c r="F387" s="10">
        <v>5</v>
      </c>
      <c r="G387" s="10">
        <v>8</v>
      </c>
      <c r="H387" s="15">
        <v>5719.3</v>
      </c>
      <c r="I387" s="15">
        <v>5571</v>
      </c>
      <c r="J387" s="10">
        <v>3262</v>
      </c>
      <c r="K387" s="11">
        <v>336</v>
      </c>
      <c r="L387" s="25">
        <v>13811957.460000001</v>
      </c>
      <c r="M387" s="12">
        <v>0</v>
      </c>
      <c r="N387" s="12">
        <v>0</v>
      </c>
      <c r="O387" s="12">
        <f t="shared" si="84"/>
        <v>621538.09</v>
      </c>
      <c r="P387" s="12">
        <f t="shared" si="85"/>
        <v>13190419.370000001</v>
      </c>
      <c r="Q387" s="12">
        <f t="shared" si="86"/>
        <v>2479.2600000000002</v>
      </c>
      <c r="R387" s="12">
        <v>27958.74</v>
      </c>
      <c r="S387" s="13">
        <v>43100</v>
      </c>
    </row>
    <row r="388" spans="1:19" s="16" customFormat="1" x14ac:dyDescent="0.3">
      <c r="A388" s="7">
        <v>347</v>
      </c>
      <c r="B388" s="8" t="s">
        <v>376</v>
      </c>
      <c r="C388" s="9">
        <v>1978</v>
      </c>
      <c r="D388" s="10">
        <v>0</v>
      </c>
      <c r="E388" s="25" t="s">
        <v>29</v>
      </c>
      <c r="F388" s="10">
        <v>5</v>
      </c>
      <c r="G388" s="10">
        <v>8</v>
      </c>
      <c r="H388" s="15">
        <v>6643.3</v>
      </c>
      <c r="I388" s="15">
        <v>6103.1</v>
      </c>
      <c r="J388" s="10">
        <v>5862.1</v>
      </c>
      <c r="K388" s="11">
        <v>401</v>
      </c>
      <c r="L388" s="25">
        <v>36904689.009999998</v>
      </c>
      <c r="M388" s="12">
        <v>0</v>
      </c>
      <c r="N388" s="12">
        <v>0</v>
      </c>
      <c r="O388" s="12">
        <f t="shared" si="84"/>
        <v>1660711.01</v>
      </c>
      <c r="P388" s="12">
        <f t="shared" si="85"/>
        <v>35243978</v>
      </c>
      <c r="Q388" s="12">
        <f t="shared" si="86"/>
        <v>6046.8760154675483</v>
      </c>
      <c r="R388" s="12">
        <v>27958.74</v>
      </c>
      <c r="S388" s="13">
        <v>43100</v>
      </c>
    </row>
    <row r="389" spans="1:19" s="16" customFormat="1" x14ac:dyDescent="0.3">
      <c r="A389" s="7">
        <v>348</v>
      </c>
      <c r="B389" s="8" t="s">
        <v>377</v>
      </c>
      <c r="C389" s="9">
        <v>1980</v>
      </c>
      <c r="D389" s="10">
        <v>0</v>
      </c>
      <c r="E389" s="25" t="s">
        <v>69</v>
      </c>
      <c r="F389" s="10">
        <v>5</v>
      </c>
      <c r="G389" s="10">
        <v>10</v>
      </c>
      <c r="H389" s="15">
        <v>9216.7000000000007</v>
      </c>
      <c r="I389" s="15">
        <v>8167.2</v>
      </c>
      <c r="J389" s="10">
        <v>7746.6</v>
      </c>
      <c r="K389" s="11">
        <v>386</v>
      </c>
      <c r="L389" s="25">
        <v>38645389.350000001</v>
      </c>
      <c r="M389" s="12">
        <v>0</v>
      </c>
      <c r="N389" s="12">
        <v>0</v>
      </c>
      <c r="O389" s="12">
        <f t="shared" si="84"/>
        <v>1739042.52</v>
      </c>
      <c r="P389" s="12">
        <f t="shared" si="85"/>
        <v>36906346.829999998</v>
      </c>
      <c r="Q389" s="12">
        <f t="shared" si="86"/>
        <v>4731.7794776667652</v>
      </c>
      <c r="R389" s="12">
        <v>17606.61</v>
      </c>
      <c r="S389" s="13">
        <v>43100</v>
      </c>
    </row>
    <row r="390" spans="1:19" s="16" customFormat="1" x14ac:dyDescent="0.3">
      <c r="A390" s="7">
        <v>349</v>
      </c>
      <c r="B390" s="8" t="s">
        <v>378</v>
      </c>
      <c r="C390" s="9">
        <v>1981</v>
      </c>
      <c r="D390" s="10">
        <v>0</v>
      </c>
      <c r="E390" s="25" t="s">
        <v>69</v>
      </c>
      <c r="F390" s="10">
        <v>5</v>
      </c>
      <c r="G390" s="10">
        <v>4</v>
      </c>
      <c r="H390" s="15">
        <v>3965.6</v>
      </c>
      <c r="I390" s="15">
        <v>3145.8</v>
      </c>
      <c r="J390" s="10">
        <v>3145.8</v>
      </c>
      <c r="K390" s="11">
        <v>148</v>
      </c>
      <c r="L390" s="25">
        <v>15099332.91</v>
      </c>
      <c r="M390" s="12">
        <v>0</v>
      </c>
      <c r="N390" s="12">
        <v>0</v>
      </c>
      <c r="O390" s="12">
        <f t="shared" si="84"/>
        <v>679469.98</v>
      </c>
      <c r="P390" s="12">
        <f t="shared" si="85"/>
        <v>14419862.93</v>
      </c>
      <c r="Q390" s="12">
        <f t="shared" si="86"/>
        <v>4799.8388041197786</v>
      </c>
      <c r="R390" s="12">
        <v>17606.61</v>
      </c>
      <c r="S390" s="13">
        <v>43100</v>
      </c>
    </row>
    <row r="391" spans="1:19" s="16" customFormat="1" x14ac:dyDescent="0.3">
      <c r="A391" s="7">
        <v>350</v>
      </c>
      <c r="B391" s="8" t="s">
        <v>379</v>
      </c>
      <c r="C391" s="9">
        <v>1980</v>
      </c>
      <c r="D391" s="10">
        <v>0</v>
      </c>
      <c r="E391" s="25" t="s">
        <v>69</v>
      </c>
      <c r="F391" s="10">
        <v>5</v>
      </c>
      <c r="G391" s="10">
        <v>4</v>
      </c>
      <c r="H391" s="15">
        <v>3934.8</v>
      </c>
      <c r="I391" s="15">
        <v>3504.9</v>
      </c>
      <c r="J391" s="10">
        <v>3170.8</v>
      </c>
      <c r="K391" s="11">
        <v>112</v>
      </c>
      <c r="L391" s="25">
        <v>16361257.050000001</v>
      </c>
      <c r="M391" s="12">
        <v>0</v>
      </c>
      <c r="N391" s="12">
        <v>0</v>
      </c>
      <c r="O391" s="12">
        <f t="shared" si="84"/>
        <v>736256.57</v>
      </c>
      <c r="P391" s="12">
        <f t="shared" si="85"/>
        <v>15625000.48</v>
      </c>
      <c r="Q391" s="12">
        <f t="shared" si="86"/>
        <v>4668.1095181032269</v>
      </c>
      <c r="R391" s="12">
        <v>17606.61</v>
      </c>
      <c r="S391" s="13">
        <v>43100</v>
      </c>
    </row>
    <row r="392" spans="1:19" s="16" customFormat="1" x14ac:dyDescent="0.3">
      <c r="A392" s="7">
        <v>351</v>
      </c>
      <c r="B392" s="8" t="s">
        <v>380</v>
      </c>
      <c r="C392" s="9">
        <v>1982</v>
      </c>
      <c r="D392" s="10">
        <v>0</v>
      </c>
      <c r="E392" s="25" t="s">
        <v>69</v>
      </c>
      <c r="F392" s="10">
        <v>5</v>
      </c>
      <c r="G392" s="10">
        <v>8</v>
      </c>
      <c r="H392" s="15">
        <v>7410</v>
      </c>
      <c r="I392" s="15">
        <v>6558.4</v>
      </c>
      <c r="J392" s="10">
        <v>6081.4</v>
      </c>
      <c r="K392" s="11">
        <v>273</v>
      </c>
      <c r="L392" s="25">
        <v>8054933.3799999999</v>
      </c>
      <c r="M392" s="12">
        <v>0</v>
      </c>
      <c r="N392" s="12">
        <v>0</v>
      </c>
      <c r="O392" s="12">
        <f t="shared" si="84"/>
        <v>362472</v>
      </c>
      <c r="P392" s="12">
        <f t="shared" si="85"/>
        <v>7692461.3799999999</v>
      </c>
      <c r="Q392" s="12">
        <f t="shared" si="86"/>
        <v>1228.1857434740182</v>
      </c>
      <c r="R392" s="12">
        <v>17606.61</v>
      </c>
      <c r="S392" s="13">
        <v>43100</v>
      </c>
    </row>
    <row r="393" spans="1:19" s="16" customFormat="1" x14ac:dyDescent="0.3">
      <c r="A393" s="7">
        <v>352</v>
      </c>
      <c r="B393" s="8" t="s">
        <v>381</v>
      </c>
      <c r="C393" s="9">
        <v>1979</v>
      </c>
      <c r="D393" s="10">
        <v>0</v>
      </c>
      <c r="E393" s="25" t="s">
        <v>69</v>
      </c>
      <c r="F393" s="10">
        <v>5</v>
      </c>
      <c r="G393" s="10">
        <v>6</v>
      </c>
      <c r="H393" s="15">
        <v>5671.1</v>
      </c>
      <c r="I393" s="15">
        <v>5029.3999999999996</v>
      </c>
      <c r="J393" s="10">
        <v>4789.8</v>
      </c>
      <c r="K393" s="11">
        <v>216</v>
      </c>
      <c r="L393" s="25">
        <v>23558039.32</v>
      </c>
      <c r="M393" s="12">
        <v>0</v>
      </c>
      <c r="N393" s="12">
        <v>0</v>
      </c>
      <c r="O393" s="12">
        <f t="shared" si="84"/>
        <v>1060111.77</v>
      </c>
      <c r="P393" s="12">
        <f t="shared" si="85"/>
        <v>22497927.550000001</v>
      </c>
      <c r="Q393" s="12">
        <f t="shared" si="86"/>
        <v>4684.0655585159266</v>
      </c>
      <c r="R393" s="12">
        <v>17606.61</v>
      </c>
      <c r="S393" s="13">
        <v>43100</v>
      </c>
    </row>
    <row r="394" spans="1:19" s="16" customFormat="1" x14ac:dyDescent="0.3">
      <c r="A394" s="7">
        <v>353</v>
      </c>
      <c r="B394" s="8" t="s">
        <v>382</v>
      </c>
      <c r="C394" s="9">
        <v>1981</v>
      </c>
      <c r="D394" s="10">
        <v>0</v>
      </c>
      <c r="E394" s="25" t="s">
        <v>69</v>
      </c>
      <c r="F394" s="10">
        <v>5</v>
      </c>
      <c r="G394" s="10">
        <v>6</v>
      </c>
      <c r="H394" s="15">
        <v>5121.3</v>
      </c>
      <c r="I394" s="15">
        <v>5036.3</v>
      </c>
      <c r="J394" s="10">
        <v>2838.7</v>
      </c>
      <c r="K394" s="11">
        <v>249</v>
      </c>
      <c r="L394" s="25">
        <v>10186269.310000001</v>
      </c>
      <c r="M394" s="12">
        <v>0</v>
      </c>
      <c r="N394" s="12">
        <v>0</v>
      </c>
      <c r="O394" s="12">
        <f t="shared" si="84"/>
        <v>458382.12</v>
      </c>
      <c r="P394" s="12">
        <f t="shared" si="85"/>
        <v>9727887.1900000013</v>
      </c>
      <c r="Q394" s="12">
        <f t="shared" si="86"/>
        <v>2022.5700037726108</v>
      </c>
      <c r="R394" s="12">
        <v>17606.61</v>
      </c>
      <c r="S394" s="13">
        <v>43100</v>
      </c>
    </row>
    <row r="395" spans="1:19" s="16" customFormat="1" x14ac:dyDescent="0.3">
      <c r="A395" s="7">
        <v>354</v>
      </c>
      <c r="B395" s="8" t="s">
        <v>383</v>
      </c>
      <c r="C395" s="9">
        <v>1981</v>
      </c>
      <c r="D395" s="10">
        <v>0</v>
      </c>
      <c r="E395" s="25" t="s">
        <v>69</v>
      </c>
      <c r="F395" s="10">
        <v>5</v>
      </c>
      <c r="G395" s="10">
        <v>5</v>
      </c>
      <c r="H395" s="15">
        <v>3505.5</v>
      </c>
      <c r="I395" s="15">
        <v>3185.5</v>
      </c>
      <c r="J395" s="10">
        <v>3043.3</v>
      </c>
      <c r="K395" s="11">
        <v>222</v>
      </c>
      <c r="L395" s="25">
        <v>10093479.75</v>
      </c>
      <c r="M395" s="12">
        <v>0</v>
      </c>
      <c r="N395" s="12">
        <v>0</v>
      </c>
      <c r="O395" s="12">
        <f t="shared" si="84"/>
        <v>454206.59</v>
      </c>
      <c r="P395" s="12">
        <f t="shared" si="85"/>
        <v>9639273.1600000001</v>
      </c>
      <c r="Q395" s="12">
        <f t="shared" ref="Q395:Q426" si="87">L395/I395</f>
        <v>3168.5700047088371</v>
      </c>
      <c r="R395" s="12">
        <v>17606.61</v>
      </c>
      <c r="S395" s="13">
        <v>43100</v>
      </c>
    </row>
    <row r="396" spans="1:19" s="16" customFormat="1" x14ac:dyDescent="0.3">
      <c r="A396" s="7">
        <v>355</v>
      </c>
      <c r="B396" s="8" t="s">
        <v>384</v>
      </c>
      <c r="C396" s="9">
        <v>1981</v>
      </c>
      <c r="D396" s="10">
        <v>0</v>
      </c>
      <c r="E396" s="25" t="s">
        <v>69</v>
      </c>
      <c r="F396" s="10">
        <v>5</v>
      </c>
      <c r="G396" s="10">
        <v>3</v>
      </c>
      <c r="H396" s="15">
        <v>3195.7</v>
      </c>
      <c r="I396" s="15">
        <v>2860.5</v>
      </c>
      <c r="J396" s="10">
        <v>2764.4</v>
      </c>
      <c r="K396" s="11">
        <v>117</v>
      </c>
      <c r="L396" s="25">
        <v>13399377.42</v>
      </c>
      <c r="M396" s="12">
        <v>0</v>
      </c>
      <c r="N396" s="12">
        <v>0</v>
      </c>
      <c r="O396" s="12">
        <f t="shared" si="84"/>
        <v>602971.98</v>
      </c>
      <c r="P396" s="12">
        <f t="shared" si="85"/>
        <v>12796405.439999999</v>
      </c>
      <c r="Q396" s="12">
        <f t="shared" si="87"/>
        <v>4684.2780702674354</v>
      </c>
      <c r="R396" s="12">
        <v>17606.61</v>
      </c>
      <c r="S396" s="13">
        <v>43100</v>
      </c>
    </row>
    <row r="397" spans="1:19" s="16" customFormat="1" x14ac:dyDescent="0.3">
      <c r="A397" s="7">
        <v>356</v>
      </c>
      <c r="B397" s="8" t="s">
        <v>385</v>
      </c>
      <c r="C397" s="9">
        <v>1979</v>
      </c>
      <c r="D397" s="10">
        <v>0</v>
      </c>
      <c r="E397" s="25" t="s">
        <v>69</v>
      </c>
      <c r="F397" s="10">
        <v>5</v>
      </c>
      <c r="G397" s="10">
        <v>1</v>
      </c>
      <c r="H397" s="15">
        <v>6335.7</v>
      </c>
      <c r="I397" s="15">
        <v>4718</v>
      </c>
      <c r="J397" s="10">
        <v>4421.6099999999997</v>
      </c>
      <c r="K397" s="11">
        <v>375</v>
      </c>
      <c r="L397" s="25">
        <v>23045676.609999999</v>
      </c>
      <c r="M397" s="12">
        <v>0</v>
      </c>
      <c r="N397" s="12">
        <v>0</v>
      </c>
      <c r="O397" s="12">
        <f t="shared" si="84"/>
        <v>1037055.45</v>
      </c>
      <c r="P397" s="12">
        <f t="shared" si="85"/>
        <v>22008621.16</v>
      </c>
      <c r="Q397" s="12">
        <f t="shared" si="87"/>
        <v>4884.6283615938955</v>
      </c>
      <c r="R397" s="12">
        <v>17606.61</v>
      </c>
      <c r="S397" s="13">
        <v>43100</v>
      </c>
    </row>
    <row r="398" spans="1:19" s="16" customFormat="1" x14ac:dyDescent="0.3">
      <c r="A398" s="7">
        <v>357</v>
      </c>
      <c r="B398" s="8" t="s">
        <v>386</v>
      </c>
      <c r="C398" s="9">
        <v>1978</v>
      </c>
      <c r="D398" s="10">
        <v>0</v>
      </c>
      <c r="E398" s="25" t="s">
        <v>29</v>
      </c>
      <c r="F398" s="10">
        <v>5</v>
      </c>
      <c r="G398" s="10">
        <v>4</v>
      </c>
      <c r="H398" s="15">
        <v>3382</v>
      </c>
      <c r="I398" s="15">
        <v>3135.8</v>
      </c>
      <c r="J398" s="10">
        <v>3076.2</v>
      </c>
      <c r="K398" s="11">
        <v>186</v>
      </c>
      <c r="L398" s="25">
        <v>6638519.96</v>
      </c>
      <c r="M398" s="12">
        <v>0</v>
      </c>
      <c r="N398" s="12">
        <v>0</v>
      </c>
      <c r="O398" s="12">
        <f t="shared" si="84"/>
        <v>298733.40000000002</v>
      </c>
      <c r="P398" s="12">
        <f t="shared" si="85"/>
        <v>6339786.5599999996</v>
      </c>
      <c r="Q398" s="12">
        <f t="shared" si="87"/>
        <v>2117.0100006377957</v>
      </c>
      <c r="R398" s="12">
        <v>27958.74</v>
      </c>
      <c r="S398" s="13">
        <v>43100</v>
      </c>
    </row>
    <row r="399" spans="1:19" s="16" customFormat="1" x14ac:dyDescent="0.3">
      <c r="A399" s="7">
        <v>358</v>
      </c>
      <c r="B399" s="8" t="s">
        <v>387</v>
      </c>
      <c r="C399" s="9">
        <v>1978</v>
      </c>
      <c r="D399" s="10">
        <v>0</v>
      </c>
      <c r="E399" s="25" t="s">
        <v>29</v>
      </c>
      <c r="F399" s="10">
        <v>5</v>
      </c>
      <c r="G399" s="10">
        <v>4</v>
      </c>
      <c r="H399" s="15">
        <v>3759.5</v>
      </c>
      <c r="I399" s="15">
        <v>3474.9</v>
      </c>
      <c r="J399" s="10">
        <v>2490.1999999999998</v>
      </c>
      <c r="K399" s="11">
        <v>177</v>
      </c>
      <c r="L399" s="25">
        <v>20374409.699999999</v>
      </c>
      <c r="M399" s="12">
        <v>0</v>
      </c>
      <c r="N399" s="12">
        <v>0</v>
      </c>
      <c r="O399" s="12">
        <f t="shared" si="84"/>
        <v>916848.44</v>
      </c>
      <c r="P399" s="12">
        <f t="shared" si="85"/>
        <v>19457561.259999998</v>
      </c>
      <c r="Q399" s="12">
        <f t="shared" si="87"/>
        <v>5863.3082103082097</v>
      </c>
      <c r="R399" s="12">
        <v>27958.74</v>
      </c>
      <c r="S399" s="13">
        <v>43100</v>
      </c>
    </row>
    <row r="400" spans="1:19" s="16" customFormat="1" x14ac:dyDescent="0.3">
      <c r="A400" s="7">
        <v>359</v>
      </c>
      <c r="B400" s="8" t="s">
        <v>388</v>
      </c>
      <c r="C400" s="9">
        <v>1978</v>
      </c>
      <c r="D400" s="10">
        <v>0</v>
      </c>
      <c r="E400" s="25" t="s">
        <v>29</v>
      </c>
      <c r="F400" s="10">
        <v>5</v>
      </c>
      <c r="G400" s="10">
        <v>4</v>
      </c>
      <c r="H400" s="15">
        <v>3427.5</v>
      </c>
      <c r="I400" s="15">
        <v>3163.5</v>
      </c>
      <c r="J400" s="10">
        <v>2974</v>
      </c>
      <c r="K400" s="11">
        <v>228</v>
      </c>
      <c r="L400" s="25">
        <v>19051524.780000001</v>
      </c>
      <c r="M400" s="12">
        <v>0</v>
      </c>
      <c r="N400" s="12">
        <v>0</v>
      </c>
      <c r="O400" s="12">
        <f t="shared" si="84"/>
        <v>857318.62</v>
      </c>
      <c r="P400" s="12">
        <f t="shared" si="85"/>
        <v>18194206.16</v>
      </c>
      <c r="Q400" s="12">
        <f t="shared" si="87"/>
        <v>6022.2932764343295</v>
      </c>
      <c r="R400" s="12">
        <v>27958.74</v>
      </c>
      <c r="S400" s="13">
        <v>43100</v>
      </c>
    </row>
    <row r="401" spans="1:19" s="16" customFormat="1" x14ac:dyDescent="0.3">
      <c r="A401" s="7">
        <v>360</v>
      </c>
      <c r="B401" s="8" t="s">
        <v>389</v>
      </c>
      <c r="C401" s="9">
        <v>1978</v>
      </c>
      <c r="D401" s="10">
        <v>0</v>
      </c>
      <c r="E401" s="25" t="s">
        <v>29</v>
      </c>
      <c r="F401" s="10">
        <v>5</v>
      </c>
      <c r="G401" s="10">
        <v>4</v>
      </c>
      <c r="H401" s="15">
        <v>3378.3</v>
      </c>
      <c r="I401" s="15">
        <v>3120.2</v>
      </c>
      <c r="J401" s="10">
        <v>2939.7</v>
      </c>
      <c r="K401" s="11">
        <v>195</v>
      </c>
      <c r="L401" s="25">
        <v>18867094.309999999</v>
      </c>
      <c r="M401" s="12">
        <v>0</v>
      </c>
      <c r="N401" s="12">
        <v>0</v>
      </c>
      <c r="O401" s="12">
        <f t="shared" si="84"/>
        <v>849019.24</v>
      </c>
      <c r="P401" s="12">
        <f t="shared" si="85"/>
        <v>18018075.07</v>
      </c>
      <c r="Q401" s="12">
        <f t="shared" si="87"/>
        <v>6046.7579994872121</v>
      </c>
      <c r="R401" s="12">
        <v>27958.74</v>
      </c>
      <c r="S401" s="13">
        <v>43100</v>
      </c>
    </row>
    <row r="402" spans="1:19" s="16" customFormat="1" x14ac:dyDescent="0.3">
      <c r="A402" s="7">
        <v>361</v>
      </c>
      <c r="B402" s="8" t="s">
        <v>390</v>
      </c>
      <c r="C402" s="9">
        <v>1979</v>
      </c>
      <c r="D402" s="10">
        <v>0</v>
      </c>
      <c r="E402" s="25" t="s">
        <v>29</v>
      </c>
      <c r="F402" s="10">
        <v>5</v>
      </c>
      <c r="G402" s="10">
        <v>1</v>
      </c>
      <c r="H402" s="15">
        <v>2417.8000000000002</v>
      </c>
      <c r="I402" s="15">
        <v>2237.39</v>
      </c>
      <c r="J402" s="10">
        <v>1712.53</v>
      </c>
      <c r="K402" s="11">
        <v>178</v>
      </c>
      <c r="L402" s="25">
        <v>9507900.6799999997</v>
      </c>
      <c r="M402" s="12">
        <v>0</v>
      </c>
      <c r="N402" s="12">
        <v>0</v>
      </c>
      <c r="O402" s="12">
        <f t="shared" si="84"/>
        <v>427855.53</v>
      </c>
      <c r="P402" s="12">
        <f t="shared" si="85"/>
        <v>9080045.1500000004</v>
      </c>
      <c r="Q402" s="12">
        <f t="shared" si="87"/>
        <v>4249.5500024582216</v>
      </c>
      <c r="R402" s="12">
        <v>27958.74</v>
      </c>
      <c r="S402" s="13">
        <v>43100</v>
      </c>
    </row>
    <row r="403" spans="1:19" s="16" customFormat="1" x14ac:dyDescent="0.3">
      <c r="A403" s="7">
        <v>362</v>
      </c>
      <c r="B403" s="8" t="s">
        <v>391</v>
      </c>
      <c r="C403" s="9">
        <v>1978</v>
      </c>
      <c r="D403" s="10">
        <v>0</v>
      </c>
      <c r="E403" s="25" t="s">
        <v>69</v>
      </c>
      <c r="F403" s="10">
        <v>5</v>
      </c>
      <c r="G403" s="10">
        <v>6</v>
      </c>
      <c r="H403" s="15">
        <v>4463.5</v>
      </c>
      <c r="I403" s="15">
        <v>3827.2</v>
      </c>
      <c r="J403" s="10">
        <v>3571.9</v>
      </c>
      <c r="K403" s="11">
        <v>252</v>
      </c>
      <c r="L403" s="25">
        <v>13876001.23</v>
      </c>
      <c r="M403" s="12">
        <v>0</v>
      </c>
      <c r="N403" s="12">
        <v>0</v>
      </c>
      <c r="O403" s="12">
        <f t="shared" si="84"/>
        <v>624420.06000000006</v>
      </c>
      <c r="P403" s="12">
        <f t="shared" si="85"/>
        <v>13251581.17</v>
      </c>
      <c r="Q403" s="12">
        <f t="shared" si="87"/>
        <v>3625.6274116847831</v>
      </c>
      <c r="R403" s="12">
        <v>17606.61</v>
      </c>
      <c r="S403" s="13">
        <v>43100</v>
      </c>
    </row>
    <row r="404" spans="1:19" s="16" customFormat="1" x14ac:dyDescent="0.3">
      <c r="A404" s="7">
        <v>363</v>
      </c>
      <c r="B404" s="8" t="s">
        <v>392</v>
      </c>
      <c r="C404" s="9">
        <v>1979</v>
      </c>
      <c r="D404" s="10">
        <v>0</v>
      </c>
      <c r="E404" s="25" t="s">
        <v>29</v>
      </c>
      <c r="F404" s="10">
        <v>5</v>
      </c>
      <c r="G404" s="10">
        <v>4</v>
      </c>
      <c r="H404" s="15">
        <v>3732</v>
      </c>
      <c r="I404" s="15">
        <v>3348.2</v>
      </c>
      <c r="J404" s="10">
        <v>3075.3</v>
      </c>
      <c r="K404" s="11">
        <v>178</v>
      </c>
      <c r="L404" s="25">
        <v>26760368.140000001</v>
      </c>
      <c r="M404" s="12">
        <v>0</v>
      </c>
      <c r="N404" s="12">
        <v>0</v>
      </c>
      <c r="O404" s="12">
        <f t="shared" si="84"/>
        <v>1204216.57</v>
      </c>
      <c r="P404" s="12">
        <f t="shared" si="85"/>
        <v>25556151.57</v>
      </c>
      <c r="Q404" s="12">
        <f t="shared" si="87"/>
        <v>7992.4640523266235</v>
      </c>
      <c r="R404" s="12">
        <v>27958.74</v>
      </c>
      <c r="S404" s="13">
        <v>43100</v>
      </c>
    </row>
    <row r="405" spans="1:19" s="16" customFormat="1" x14ac:dyDescent="0.3">
      <c r="A405" s="7">
        <v>364</v>
      </c>
      <c r="B405" s="8" t="s">
        <v>393</v>
      </c>
      <c r="C405" s="9">
        <v>1979</v>
      </c>
      <c r="D405" s="10">
        <v>0</v>
      </c>
      <c r="E405" s="25" t="s">
        <v>29</v>
      </c>
      <c r="F405" s="10">
        <v>5</v>
      </c>
      <c r="G405" s="10">
        <v>1</v>
      </c>
      <c r="H405" s="15">
        <v>4121.6000000000004</v>
      </c>
      <c r="I405" s="15">
        <v>3807.2</v>
      </c>
      <c r="J405" s="10">
        <v>3391.2</v>
      </c>
      <c r="K405" s="11">
        <v>249</v>
      </c>
      <c r="L405" s="25">
        <v>17901225.969999999</v>
      </c>
      <c r="M405" s="12">
        <v>0</v>
      </c>
      <c r="N405" s="12">
        <v>0</v>
      </c>
      <c r="O405" s="12">
        <f t="shared" si="84"/>
        <v>805555.17</v>
      </c>
      <c r="P405" s="12">
        <f t="shared" si="85"/>
        <v>17095670.799999997</v>
      </c>
      <c r="Q405" s="12">
        <f t="shared" si="87"/>
        <v>4701.9400005253201</v>
      </c>
      <c r="R405" s="12">
        <v>27958.74</v>
      </c>
      <c r="S405" s="13">
        <v>43100</v>
      </c>
    </row>
    <row r="406" spans="1:19" s="16" customFormat="1" x14ac:dyDescent="0.3">
      <c r="A406" s="7">
        <v>365</v>
      </c>
      <c r="B406" s="8" t="s">
        <v>394</v>
      </c>
      <c r="C406" s="9">
        <v>1982</v>
      </c>
      <c r="D406" s="10">
        <v>0</v>
      </c>
      <c r="E406" s="25" t="s">
        <v>69</v>
      </c>
      <c r="F406" s="10">
        <v>5</v>
      </c>
      <c r="G406" s="10">
        <v>6</v>
      </c>
      <c r="H406" s="15">
        <v>5640.2</v>
      </c>
      <c r="I406" s="15">
        <v>5006.2</v>
      </c>
      <c r="J406" s="10">
        <v>5006.2</v>
      </c>
      <c r="K406" s="11">
        <v>231</v>
      </c>
      <c r="L406" s="25">
        <v>13904655.189999999</v>
      </c>
      <c r="M406" s="12">
        <v>0</v>
      </c>
      <c r="N406" s="12">
        <f>ROUND(L406*10%,2)</f>
        <v>1390465.52</v>
      </c>
      <c r="O406" s="12">
        <f t="shared" si="84"/>
        <v>625709.48</v>
      </c>
      <c r="P406" s="12">
        <f t="shared" si="85"/>
        <v>11888480.189999999</v>
      </c>
      <c r="Q406" s="12">
        <f t="shared" si="87"/>
        <v>2777.4869541768207</v>
      </c>
      <c r="R406" s="12">
        <v>17606.61</v>
      </c>
      <c r="S406" s="13">
        <v>43100</v>
      </c>
    </row>
    <row r="407" spans="1:19" s="16" customFormat="1" x14ac:dyDescent="0.3">
      <c r="A407" s="7">
        <v>366</v>
      </c>
      <c r="B407" s="8" t="s">
        <v>395</v>
      </c>
      <c r="C407" s="9">
        <v>1973</v>
      </c>
      <c r="D407" s="10">
        <v>0</v>
      </c>
      <c r="E407" s="25" t="s">
        <v>69</v>
      </c>
      <c r="F407" s="10">
        <v>5</v>
      </c>
      <c r="G407" s="10">
        <v>6</v>
      </c>
      <c r="H407" s="15">
        <v>4277</v>
      </c>
      <c r="I407" s="15">
        <v>3773.2</v>
      </c>
      <c r="J407" s="10">
        <v>3589.8</v>
      </c>
      <c r="K407" s="11">
        <v>238</v>
      </c>
      <c r="L407" s="25">
        <v>1092794.18</v>
      </c>
      <c r="M407" s="12">
        <v>0</v>
      </c>
      <c r="N407" s="12">
        <v>0</v>
      </c>
      <c r="O407" s="12">
        <f t="shared" si="84"/>
        <v>49175.74</v>
      </c>
      <c r="P407" s="12">
        <f t="shared" si="85"/>
        <v>1043618.44</v>
      </c>
      <c r="Q407" s="12">
        <f t="shared" si="87"/>
        <v>289.61999893989184</v>
      </c>
      <c r="R407" s="12">
        <v>17606.61</v>
      </c>
      <c r="S407" s="13">
        <v>43100</v>
      </c>
    </row>
    <row r="408" spans="1:19" s="16" customFormat="1" x14ac:dyDescent="0.3">
      <c r="A408" s="7">
        <v>367</v>
      </c>
      <c r="B408" s="8" t="s">
        <v>396</v>
      </c>
      <c r="C408" s="9">
        <v>1979</v>
      </c>
      <c r="D408" s="10">
        <v>0</v>
      </c>
      <c r="E408" s="25" t="s">
        <v>69</v>
      </c>
      <c r="F408" s="10">
        <v>5</v>
      </c>
      <c r="G408" s="10">
        <v>6</v>
      </c>
      <c r="H408" s="15">
        <v>5947.4</v>
      </c>
      <c r="I408" s="15">
        <v>5097.8999999999996</v>
      </c>
      <c r="J408" s="10">
        <v>5097.8999999999996</v>
      </c>
      <c r="K408" s="11">
        <v>220</v>
      </c>
      <c r="L408" s="25">
        <v>20880845.460000001</v>
      </c>
      <c r="M408" s="12">
        <v>0</v>
      </c>
      <c r="N408" s="12">
        <v>0</v>
      </c>
      <c r="O408" s="12">
        <f t="shared" si="84"/>
        <v>939638.05</v>
      </c>
      <c r="P408" s="12">
        <f t="shared" si="85"/>
        <v>19941207.41</v>
      </c>
      <c r="Q408" s="12">
        <f t="shared" si="87"/>
        <v>4095.9699994115231</v>
      </c>
      <c r="R408" s="12">
        <v>17606.61</v>
      </c>
      <c r="S408" s="13">
        <v>43100</v>
      </c>
    </row>
    <row r="409" spans="1:19" s="16" customFormat="1" x14ac:dyDescent="0.3">
      <c r="A409" s="7">
        <v>368</v>
      </c>
      <c r="B409" s="8" t="s">
        <v>397</v>
      </c>
      <c r="C409" s="9">
        <v>1978</v>
      </c>
      <c r="D409" s="10">
        <v>0</v>
      </c>
      <c r="E409" s="25" t="s">
        <v>69</v>
      </c>
      <c r="F409" s="10">
        <v>5</v>
      </c>
      <c r="G409" s="10">
        <v>6</v>
      </c>
      <c r="H409" s="15">
        <v>4563.3999999999996</v>
      </c>
      <c r="I409" s="15">
        <v>3901.5</v>
      </c>
      <c r="J409" s="10">
        <v>3740.5</v>
      </c>
      <c r="K409" s="11">
        <v>249</v>
      </c>
      <c r="L409" s="25">
        <v>15581678.52</v>
      </c>
      <c r="M409" s="12">
        <v>0</v>
      </c>
      <c r="N409" s="12">
        <v>0</v>
      </c>
      <c r="O409" s="12">
        <f t="shared" si="84"/>
        <v>701175.53</v>
      </c>
      <c r="P409" s="12">
        <f t="shared" si="85"/>
        <v>14880502.99</v>
      </c>
      <c r="Q409" s="12">
        <f t="shared" si="87"/>
        <v>3993.7661207227989</v>
      </c>
      <c r="R409" s="12">
        <v>17606.61</v>
      </c>
      <c r="S409" s="13">
        <v>43100</v>
      </c>
    </row>
    <row r="410" spans="1:19" s="16" customFormat="1" x14ac:dyDescent="0.3">
      <c r="A410" s="7">
        <v>369</v>
      </c>
      <c r="B410" s="8" t="s">
        <v>398</v>
      </c>
      <c r="C410" s="9">
        <v>1979</v>
      </c>
      <c r="D410" s="10">
        <v>0</v>
      </c>
      <c r="E410" s="25" t="s">
        <v>69</v>
      </c>
      <c r="F410" s="10">
        <v>5</v>
      </c>
      <c r="G410" s="10">
        <v>6</v>
      </c>
      <c r="H410" s="15">
        <v>4611.46</v>
      </c>
      <c r="I410" s="15">
        <v>3988</v>
      </c>
      <c r="J410" s="10">
        <v>3766.7</v>
      </c>
      <c r="K410" s="11">
        <v>241</v>
      </c>
      <c r="L410" s="25">
        <v>16922335.359999999</v>
      </c>
      <c r="M410" s="12">
        <v>0</v>
      </c>
      <c r="N410" s="12">
        <v>0</v>
      </c>
      <c r="O410" s="12">
        <f t="shared" si="84"/>
        <v>761505.09</v>
      </c>
      <c r="P410" s="12">
        <f t="shared" si="85"/>
        <v>16160830.27</v>
      </c>
      <c r="Q410" s="12">
        <f t="shared" si="87"/>
        <v>4243.3137813440317</v>
      </c>
      <c r="R410" s="12">
        <v>17606.61</v>
      </c>
      <c r="S410" s="13">
        <v>43100</v>
      </c>
    </row>
    <row r="411" spans="1:19" s="16" customFormat="1" x14ac:dyDescent="0.3">
      <c r="A411" s="7">
        <v>370</v>
      </c>
      <c r="B411" s="8" t="s">
        <v>399</v>
      </c>
      <c r="C411" s="9">
        <v>1982</v>
      </c>
      <c r="D411" s="10">
        <v>0</v>
      </c>
      <c r="E411" s="25" t="s">
        <v>69</v>
      </c>
      <c r="F411" s="10">
        <v>5</v>
      </c>
      <c r="G411" s="10">
        <v>6</v>
      </c>
      <c r="H411" s="15">
        <v>5279.6</v>
      </c>
      <c r="I411" s="15">
        <v>4656.2</v>
      </c>
      <c r="J411" s="10">
        <v>4602.6000000000004</v>
      </c>
      <c r="K411" s="11">
        <v>209</v>
      </c>
      <c r="L411" s="25">
        <v>5606640.3099999996</v>
      </c>
      <c r="M411" s="12">
        <v>0</v>
      </c>
      <c r="N411" s="12">
        <v>0</v>
      </c>
      <c r="O411" s="12">
        <f t="shared" si="84"/>
        <v>252298.81</v>
      </c>
      <c r="P411" s="12">
        <f t="shared" si="85"/>
        <v>5354341.5</v>
      </c>
      <c r="Q411" s="12">
        <f t="shared" si="87"/>
        <v>1204.123600790344</v>
      </c>
      <c r="R411" s="12">
        <v>17606.61</v>
      </c>
      <c r="S411" s="13">
        <v>43100</v>
      </c>
    </row>
    <row r="412" spans="1:19" s="16" customFormat="1" x14ac:dyDescent="0.3">
      <c r="A412" s="7">
        <v>371</v>
      </c>
      <c r="B412" s="8" t="s">
        <v>400</v>
      </c>
      <c r="C412" s="9">
        <v>1981</v>
      </c>
      <c r="D412" s="10">
        <v>0</v>
      </c>
      <c r="E412" s="25" t="s">
        <v>69</v>
      </c>
      <c r="F412" s="10">
        <v>5</v>
      </c>
      <c r="G412" s="10">
        <v>6</v>
      </c>
      <c r="H412" s="15">
        <v>5167.5</v>
      </c>
      <c r="I412" s="15">
        <v>4610.8999999999996</v>
      </c>
      <c r="J412" s="10">
        <v>4530.7</v>
      </c>
      <c r="K412" s="11">
        <v>223</v>
      </c>
      <c r="L412" s="25">
        <v>18571682.41</v>
      </c>
      <c r="M412" s="12">
        <v>0</v>
      </c>
      <c r="N412" s="12">
        <v>0</v>
      </c>
      <c r="O412" s="12">
        <f t="shared" si="84"/>
        <v>835725.71</v>
      </c>
      <c r="P412" s="12">
        <f t="shared" si="85"/>
        <v>17735956.699999999</v>
      </c>
      <c r="Q412" s="12">
        <f t="shared" si="87"/>
        <v>4027.778179964866</v>
      </c>
      <c r="R412" s="12">
        <v>17606.61</v>
      </c>
      <c r="S412" s="13">
        <v>43100</v>
      </c>
    </row>
    <row r="413" spans="1:19" s="16" customFormat="1" x14ac:dyDescent="0.3">
      <c r="A413" s="7">
        <v>372</v>
      </c>
      <c r="B413" s="8" t="s">
        <v>401</v>
      </c>
      <c r="C413" s="9">
        <v>1982</v>
      </c>
      <c r="D413" s="10">
        <v>0</v>
      </c>
      <c r="E413" s="25" t="s">
        <v>69</v>
      </c>
      <c r="F413" s="10">
        <v>5</v>
      </c>
      <c r="G413" s="10">
        <v>4</v>
      </c>
      <c r="H413" s="15">
        <v>3398.9</v>
      </c>
      <c r="I413" s="15">
        <v>3042.6</v>
      </c>
      <c r="J413" s="10">
        <v>3009.9</v>
      </c>
      <c r="K413" s="11">
        <v>171</v>
      </c>
      <c r="L413" s="25">
        <v>7597568.0199999996</v>
      </c>
      <c r="M413" s="12">
        <v>0</v>
      </c>
      <c r="N413" s="12">
        <v>0</v>
      </c>
      <c r="O413" s="12">
        <f t="shared" si="84"/>
        <v>341890.56</v>
      </c>
      <c r="P413" s="12">
        <f t="shared" si="85"/>
        <v>7255677.46</v>
      </c>
      <c r="Q413" s="12">
        <f t="shared" si="87"/>
        <v>2497.0643594294352</v>
      </c>
      <c r="R413" s="12">
        <v>17606.61</v>
      </c>
      <c r="S413" s="13">
        <v>43100</v>
      </c>
    </row>
    <row r="414" spans="1:19" s="16" customFormat="1" x14ac:dyDescent="0.3">
      <c r="A414" s="7">
        <v>373</v>
      </c>
      <c r="B414" s="8" t="s">
        <v>402</v>
      </c>
      <c r="C414" s="9">
        <v>1977</v>
      </c>
      <c r="D414" s="10">
        <v>0</v>
      </c>
      <c r="E414" s="25" t="s">
        <v>69</v>
      </c>
      <c r="F414" s="10">
        <v>5</v>
      </c>
      <c r="G414" s="10">
        <v>4</v>
      </c>
      <c r="H414" s="15">
        <v>3111.9</v>
      </c>
      <c r="I414" s="15">
        <v>2707.8</v>
      </c>
      <c r="J414" s="15">
        <v>2707.8</v>
      </c>
      <c r="K414" s="11">
        <v>142</v>
      </c>
      <c r="L414" s="25">
        <v>5953725.8499999996</v>
      </c>
      <c r="M414" s="12">
        <v>0</v>
      </c>
      <c r="N414" s="12">
        <v>0</v>
      </c>
      <c r="O414" s="12">
        <f t="shared" si="84"/>
        <v>267917.65999999997</v>
      </c>
      <c r="P414" s="12">
        <f t="shared" si="85"/>
        <v>5685808.1899999995</v>
      </c>
      <c r="Q414" s="12">
        <f t="shared" si="87"/>
        <v>2198.7317564074151</v>
      </c>
      <c r="R414" s="12">
        <v>17606.61</v>
      </c>
      <c r="S414" s="13">
        <v>43100</v>
      </c>
    </row>
    <row r="415" spans="1:19" s="16" customFormat="1" x14ac:dyDescent="0.3">
      <c r="A415" s="7">
        <v>374</v>
      </c>
      <c r="B415" s="8" t="s">
        <v>403</v>
      </c>
      <c r="C415" s="9">
        <v>1982</v>
      </c>
      <c r="D415" s="10">
        <v>0</v>
      </c>
      <c r="E415" s="25" t="s">
        <v>69</v>
      </c>
      <c r="F415" s="10">
        <v>5</v>
      </c>
      <c r="G415" s="10">
        <v>8</v>
      </c>
      <c r="H415" s="15">
        <v>7763.6</v>
      </c>
      <c r="I415" s="15">
        <v>5262</v>
      </c>
      <c r="J415" s="10">
        <v>5179.53</v>
      </c>
      <c r="K415" s="11">
        <v>312</v>
      </c>
      <c r="L415" s="25">
        <v>12330992.65</v>
      </c>
      <c r="M415" s="12">
        <v>0</v>
      </c>
      <c r="N415" s="12">
        <v>0</v>
      </c>
      <c r="O415" s="12">
        <f t="shared" si="84"/>
        <v>554894.67000000004</v>
      </c>
      <c r="P415" s="12">
        <f t="shared" si="85"/>
        <v>11776097.98</v>
      </c>
      <c r="Q415" s="12">
        <f t="shared" si="87"/>
        <v>2343.4041524135309</v>
      </c>
      <c r="R415" s="12">
        <v>17606.61</v>
      </c>
      <c r="S415" s="13">
        <v>43100</v>
      </c>
    </row>
    <row r="416" spans="1:19" s="16" customFormat="1" x14ac:dyDescent="0.3">
      <c r="A416" s="7">
        <v>375</v>
      </c>
      <c r="B416" s="8" t="s">
        <v>404</v>
      </c>
      <c r="C416" s="9">
        <v>1982</v>
      </c>
      <c r="D416" s="10">
        <v>0</v>
      </c>
      <c r="E416" s="25" t="s">
        <v>69</v>
      </c>
      <c r="F416" s="10">
        <v>5</v>
      </c>
      <c r="G416" s="10">
        <v>6</v>
      </c>
      <c r="H416" s="15">
        <v>5623</v>
      </c>
      <c r="I416" s="15">
        <v>3977.1</v>
      </c>
      <c r="J416" s="10">
        <v>3934.2</v>
      </c>
      <c r="K416" s="11">
        <v>261</v>
      </c>
      <c r="L416" s="25">
        <v>14746177.720000001</v>
      </c>
      <c r="M416" s="12">
        <v>0</v>
      </c>
      <c r="N416" s="12">
        <v>0</v>
      </c>
      <c r="O416" s="12">
        <f t="shared" si="84"/>
        <v>663578</v>
      </c>
      <c r="P416" s="12">
        <f t="shared" si="85"/>
        <v>14082599.720000001</v>
      </c>
      <c r="Q416" s="12">
        <f t="shared" si="87"/>
        <v>3707.7714213874433</v>
      </c>
      <c r="R416" s="12">
        <v>17606.61</v>
      </c>
      <c r="S416" s="13">
        <v>43100</v>
      </c>
    </row>
    <row r="417" spans="1:19" s="16" customFormat="1" x14ac:dyDescent="0.3">
      <c r="A417" s="7">
        <v>376</v>
      </c>
      <c r="B417" s="8" t="s">
        <v>405</v>
      </c>
      <c r="C417" s="9">
        <v>1982</v>
      </c>
      <c r="D417" s="10">
        <v>0</v>
      </c>
      <c r="E417" s="25" t="s">
        <v>69</v>
      </c>
      <c r="F417" s="10">
        <v>5</v>
      </c>
      <c r="G417" s="10">
        <v>8</v>
      </c>
      <c r="H417" s="15">
        <v>7925.4</v>
      </c>
      <c r="I417" s="15">
        <v>5406.1</v>
      </c>
      <c r="J417" s="10">
        <v>5230.74</v>
      </c>
      <c r="K417" s="11">
        <v>325</v>
      </c>
      <c r="L417" s="25">
        <v>12010048.73</v>
      </c>
      <c r="M417" s="12">
        <v>0</v>
      </c>
      <c r="N417" s="12">
        <v>0</v>
      </c>
      <c r="O417" s="12">
        <f t="shared" si="84"/>
        <v>540452.18999999994</v>
      </c>
      <c r="P417" s="12">
        <f t="shared" si="85"/>
        <v>11469596.540000001</v>
      </c>
      <c r="Q417" s="12">
        <f t="shared" si="87"/>
        <v>2221.5735428497437</v>
      </c>
      <c r="R417" s="12">
        <v>17606.61</v>
      </c>
      <c r="S417" s="13">
        <v>43100</v>
      </c>
    </row>
    <row r="418" spans="1:19" s="16" customFormat="1" x14ac:dyDescent="0.3">
      <c r="A418" s="7">
        <v>377</v>
      </c>
      <c r="B418" s="8" t="s">
        <v>406</v>
      </c>
      <c r="C418" s="9">
        <v>1977</v>
      </c>
      <c r="D418" s="10">
        <v>0</v>
      </c>
      <c r="E418" s="25" t="s">
        <v>29</v>
      </c>
      <c r="F418" s="10">
        <v>5</v>
      </c>
      <c r="G418" s="10">
        <v>3</v>
      </c>
      <c r="H418" s="15">
        <v>6596.5</v>
      </c>
      <c r="I418" s="15">
        <v>5907.7</v>
      </c>
      <c r="J418" s="10">
        <v>4224.17</v>
      </c>
      <c r="K418" s="11">
        <v>345</v>
      </c>
      <c r="L418" s="25">
        <v>10458342.23</v>
      </c>
      <c r="M418" s="12">
        <v>0</v>
      </c>
      <c r="N418" s="12">
        <v>0</v>
      </c>
      <c r="O418" s="12">
        <f t="shared" si="84"/>
        <v>470625.4</v>
      </c>
      <c r="P418" s="12">
        <f t="shared" si="85"/>
        <v>9987716.8300000001</v>
      </c>
      <c r="Q418" s="12">
        <f t="shared" si="87"/>
        <v>1770.2899994921884</v>
      </c>
      <c r="R418" s="12">
        <v>27958.74</v>
      </c>
      <c r="S418" s="13">
        <v>43100</v>
      </c>
    </row>
    <row r="419" spans="1:19" s="16" customFormat="1" x14ac:dyDescent="0.3">
      <c r="A419" s="7">
        <v>378</v>
      </c>
      <c r="B419" s="8" t="s">
        <v>407</v>
      </c>
      <c r="C419" s="9">
        <v>1978</v>
      </c>
      <c r="D419" s="10">
        <v>0</v>
      </c>
      <c r="E419" s="14" t="s">
        <v>29</v>
      </c>
      <c r="F419" s="10">
        <v>9</v>
      </c>
      <c r="G419" s="10">
        <v>1</v>
      </c>
      <c r="H419" s="15">
        <v>2195.1999999999998</v>
      </c>
      <c r="I419" s="15">
        <v>1922.4</v>
      </c>
      <c r="J419" s="10">
        <v>1811.1</v>
      </c>
      <c r="K419" s="11">
        <v>105</v>
      </c>
      <c r="L419" s="25">
        <v>8314908.9900000002</v>
      </c>
      <c r="M419" s="12">
        <v>0</v>
      </c>
      <c r="N419" s="12">
        <v>0</v>
      </c>
      <c r="O419" s="12">
        <f t="shared" si="84"/>
        <v>374170.9</v>
      </c>
      <c r="P419" s="12">
        <f t="shared" si="85"/>
        <v>7940738.0899999999</v>
      </c>
      <c r="Q419" s="12">
        <f t="shared" si="87"/>
        <v>4325.2751716604243</v>
      </c>
      <c r="R419" s="12">
        <v>29036.9</v>
      </c>
      <c r="S419" s="13">
        <v>43100</v>
      </c>
    </row>
    <row r="420" spans="1:19" s="16" customFormat="1" x14ac:dyDescent="0.3">
      <c r="A420" s="7">
        <v>379</v>
      </c>
      <c r="B420" s="8" t="s">
        <v>408</v>
      </c>
      <c r="C420" s="9">
        <v>1976</v>
      </c>
      <c r="D420" s="10">
        <v>0</v>
      </c>
      <c r="E420" s="25" t="s">
        <v>69</v>
      </c>
      <c r="F420" s="10">
        <v>5</v>
      </c>
      <c r="G420" s="10">
        <v>12</v>
      </c>
      <c r="H420" s="15">
        <v>9028.4</v>
      </c>
      <c r="I420" s="15">
        <v>8174.9</v>
      </c>
      <c r="J420" s="10">
        <v>7989.1</v>
      </c>
      <c r="K420" s="11">
        <v>472</v>
      </c>
      <c r="L420" s="25">
        <v>32887586.649999999</v>
      </c>
      <c r="M420" s="12">
        <v>0</v>
      </c>
      <c r="N420" s="12">
        <v>0</v>
      </c>
      <c r="O420" s="12">
        <f t="shared" si="84"/>
        <v>1479941.4</v>
      </c>
      <c r="P420" s="12">
        <f t="shared" si="85"/>
        <v>31407645.25</v>
      </c>
      <c r="Q420" s="12">
        <f t="shared" si="87"/>
        <v>4022.9955901601243</v>
      </c>
      <c r="R420" s="12">
        <v>17606.61</v>
      </c>
      <c r="S420" s="13">
        <v>43100</v>
      </c>
    </row>
    <row r="421" spans="1:19" s="16" customFormat="1" x14ac:dyDescent="0.3">
      <c r="A421" s="7">
        <v>380</v>
      </c>
      <c r="B421" s="8" t="s">
        <v>409</v>
      </c>
      <c r="C421" s="9">
        <v>1979</v>
      </c>
      <c r="D421" s="10">
        <v>0</v>
      </c>
      <c r="E421" s="14" t="s">
        <v>29</v>
      </c>
      <c r="F421" s="10">
        <v>9</v>
      </c>
      <c r="G421" s="10">
        <v>1</v>
      </c>
      <c r="H421" s="15">
        <v>2210.4</v>
      </c>
      <c r="I421" s="15">
        <v>1926.5</v>
      </c>
      <c r="J421" s="10">
        <v>1895.6</v>
      </c>
      <c r="K421" s="11">
        <v>88</v>
      </c>
      <c r="L421" s="25">
        <v>6800106.3799999999</v>
      </c>
      <c r="M421" s="12">
        <v>0</v>
      </c>
      <c r="N421" s="12">
        <v>0</v>
      </c>
      <c r="O421" s="12">
        <f t="shared" si="84"/>
        <v>306004.78999999998</v>
      </c>
      <c r="P421" s="12">
        <f t="shared" si="85"/>
        <v>6494101.5899999999</v>
      </c>
      <c r="Q421" s="12">
        <f t="shared" si="87"/>
        <v>3529.7723228652999</v>
      </c>
      <c r="R421" s="12">
        <v>29036.9</v>
      </c>
      <c r="S421" s="13">
        <v>43100</v>
      </c>
    </row>
    <row r="422" spans="1:19" s="16" customFormat="1" x14ac:dyDescent="0.3">
      <c r="A422" s="7">
        <v>381</v>
      </c>
      <c r="B422" s="8" t="s">
        <v>410</v>
      </c>
      <c r="C422" s="9">
        <v>1970</v>
      </c>
      <c r="D422" s="10">
        <v>0</v>
      </c>
      <c r="E422" s="25" t="s">
        <v>69</v>
      </c>
      <c r="F422" s="10">
        <v>2</v>
      </c>
      <c r="G422" s="10">
        <v>2</v>
      </c>
      <c r="H422" s="15">
        <v>737.2</v>
      </c>
      <c r="I422" s="15">
        <v>682.7</v>
      </c>
      <c r="J422" s="10">
        <v>511.7</v>
      </c>
      <c r="K422" s="11">
        <v>48</v>
      </c>
      <c r="L422" s="25">
        <v>197723.57</v>
      </c>
      <c r="M422" s="12">
        <v>0</v>
      </c>
      <c r="N422" s="12">
        <v>0</v>
      </c>
      <c r="O422" s="12">
        <f t="shared" si="84"/>
        <v>8897.56</v>
      </c>
      <c r="P422" s="12">
        <f t="shared" si="85"/>
        <v>188826.01</v>
      </c>
      <c r="Q422" s="12">
        <f t="shared" si="87"/>
        <v>289.6199941409111</v>
      </c>
      <c r="R422" s="12">
        <v>17606.61</v>
      </c>
      <c r="S422" s="13">
        <v>43100</v>
      </c>
    </row>
    <row r="423" spans="1:19" s="16" customFormat="1" x14ac:dyDescent="0.3">
      <c r="A423" s="7">
        <v>382</v>
      </c>
      <c r="B423" s="8" t="s">
        <v>411</v>
      </c>
      <c r="C423" s="9">
        <v>1973</v>
      </c>
      <c r="D423" s="10">
        <v>0</v>
      </c>
      <c r="E423" s="25" t="s">
        <v>69</v>
      </c>
      <c r="F423" s="10">
        <v>2</v>
      </c>
      <c r="G423" s="10">
        <v>3</v>
      </c>
      <c r="H423" s="15">
        <v>934.6</v>
      </c>
      <c r="I423" s="15">
        <v>810.3</v>
      </c>
      <c r="J423" s="10">
        <v>765.8</v>
      </c>
      <c r="K423" s="11">
        <v>63</v>
      </c>
      <c r="L423" s="25">
        <v>1638888.48</v>
      </c>
      <c r="M423" s="12">
        <v>0</v>
      </c>
      <c r="N423" s="12">
        <v>0</v>
      </c>
      <c r="O423" s="12">
        <f t="shared" si="84"/>
        <v>73749.98</v>
      </c>
      <c r="P423" s="12">
        <f t="shared" si="85"/>
        <v>1565138.5</v>
      </c>
      <c r="Q423" s="12">
        <f t="shared" si="87"/>
        <v>2022.5700111069975</v>
      </c>
      <c r="R423" s="12">
        <v>17606.61</v>
      </c>
      <c r="S423" s="13">
        <v>43100</v>
      </c>
    </row>
    <row r="424" spans="1:19" s="16" customFormat="1" x14ac:dyDescent="0.3">
      <c r="A424" s="7">
        <v>383</v>
      </c>
      <c r="B424" s="8" t="s">
        <v>412</v>
      </c>
      <c r="C424" s="9">
        <v>1978</v>
      </c>
      <c r="D424" s="10">
        <v>0</v>
      </c>
      <c r="E424" s="25" t="s">
        <v>69</v>
      </c>
      <c r="F424" s="10">
        <v>5</v>
      </c>
      <c r="G424" s="10">
        <v>6</v>
      </c>
      <c r="H424" s="15">
        <v>4481.1000000000004</v>
      </c>
      <c r="I424" s="15">
        <v>3941.9</v>
      </c>
      <c r="J424" s="10">
        <v>3516.2</v>
      </c>
      <c r="K424" s="11">
        <v>428</v>
      </c>
      <c r="L424" s="25">
        <v>19171245.710000001</v>
      </c>
      <c r="M424" s="12">
        <v>0</v>
      </c>
      <c r="N424" s="12">
        <v>0</v>
      </c>
      <c r="O424" s="12">
        <f t="shared" ref="O424:O431" si="88">ROUND(L424*0.045,2)</f>
        <v>862706.06</v>
      </c>
      <c r="P424" s="12">
        <f t="shared" ref="P424:P431" si="89">L424-(M424+N424+O424)</f>
        <v>18308539.650000002</v>
      </c>
      <c r="Q424" s="12">
        <f t="shared" si="87"/>
        <v>4863.4530835383957</v>
      </c>
      <c r="R424" s="12">
        <v>17606.61</v>
      </c>
      <c r="S424" s="13">
        <v>43100</v>
      </c>
    </row>
    <row r="425" spans="1:19" s="16" customFormat="1" x14ac:dyDescent="0.3">
      <c r="A425" s="7">
        <v>384</v>
      </c>
      <c r="B425" s="8" t="s">
        <v>413</v>
      </c>
      <c r="C425" s="9">
        <v>1982</v>
      </c>
      <c r="D425" s="10">
        <v>0</v>
      </c>
      <c r="E425" s="25" t="s">
        <v>69</v>
      </c>
      <c r="F425" s="10">
        <v>5</v>
      </c>
      <c r="G425" s="10">
        <v>6</v>
      </c>
      <c r="H425" s="15">
        <v>5480.2</v>
      </c>
      <c r="I425" s="15">
        <v>4943</v>
      </c>
      <c r="J425" s="10">
        <v>4499.3999999999996</v>
      </c>
      <c r="K425" s="11">
        <v>218</v>
      </c>
      <c r="L425" s="25">
        <v>11723568.25</v>
      </c>
      <c r="M425" s="12">
        <v>0</v>
      </c>
      <c r="N425" s="12">
        <v>0</v>
      </c>
      <c r="O425" s="12">
        <f t="shared" si="88"/>
        <v>527560.56999999995</v>
      </c>
      <c r="P425" s="12">
        <f t="shared" si="89"/>
        <v>11196007.68</v>
      </c>
      <c r="Q425" s="12">
        <f t="shared" si="87"/>
        <v>2371.7516184503338</v>
      </c>
      <c r="R425" s="12">
        <v>17606.61</v>
      </c>
      <c r="S425" s="13">
        <v>43100</v>
      </c>
    </row>
    <row r="426" spans="1:19" s="16" customFormat="1" x14ac:dyDescent="0.3">
      <c r="A426" s="7">
        <v>385</v>
      </c>
      <c r="B426" s="8" t="s">
        <v>414</v>
      </c>
      <c r="C426" s="9">
        <v>1979</v>
      </c>
      <c r="D426" s="10">
        <v>0</v>
      </c>
      <c r="E426" s="25" t="s">
        <v>69</v>
      </c>
      <c r="F426" s="10">
        <v>5</v>
      </c>
      <c r="G426" s="10">
        <v>12</v>
      </c>
      <c r="H426" s="15">
        <v>10014.200000000001</v>
      </c>
      <c r="I426" s="15">
        <v>8849.4</v>
      </c>
      <c r="J426" s="10">
        <v>7854.7</v>
      </c>
      <c r="K426" s="11">
        <v>455</v>
      </c>
      <c r="L426" s="25">
        <v>33019114.57</v>
      </c>
      <c r="M426" s="12">
        <v>0</v>
      </c>
      <c r="N426" s="12">
        <v>0</v>
      </c>
      <c r="O426" s="12">
        <f t="shared" si="88"/>
        <v>1485860.16</v>
      </c>
      <c r="P426" s="12">
        <f t="shared" si="89"/>
        <v>31533254.41</v>
      </c>
      <c r="Q426" s="12">
        <f t="shared" si="87"/>
        <v>3731.2263622392479</v>
      </c>
      <c r="R426" s="12">
        <v>17606.61</v>
      </c>
      <c r="S426" s="13">
        <v>43100</v>
      </c>
    </row>
    <row r="427" spans="1:19" s="16" customFormat="1" x14ac:dyDescent="0.3">
      <c r="A427" s="7">
        <v>386</v>
      </c>
      <c r="B427" s="8" t="s">
        <v>415</v>
      </c>
      <c r="C427" s="9">
        <v>1981</v>
      </c>
      <c r="D427" s="10">
        <v>0</v>
      </c>
      <c r="E427" s="25" t="s">
        <v>69</v>
      </c>
      <c r="F427" s="10">
        <v>5</v>
      </c>
      <c r="G427" s="10">
        <v>8</v>
      </c>
      <c r="H427" s="15">
        <v>7633.1</v>
      </c>
      <c r="I427" s="15">
        <v>6597.3</v>
      </c>
      <c r="J427" s="10">
        <v>6228.8</v>
      </c>
      <c r="K427" s="11">
        <v>262</v>
      </c>
      <c r="L427" s="25">
        <v>45251052.490000002</v>
      </c>
      <c r="M427" s="12">
        <v>0</v>
      </c>
      <c r="N427" s="12">
        <v>0</v>
      </c>
      <c r="O427" s="12">
        <f t="shared" si="88"/>
        <v>2036297.36</v>
      </c>
      <c r="P427" s="12">
        <f t="shared" si="89"/>
        <v>43214755.130000003</v>
      </c>
      <c r="Q427" s="12">
        <f t="shared" ref="Q427:Q432" si="90">L427/I427</f>
        <v>6859.0260394403776</v>
      </c>
      <c r="R427" s="12">
        <v>17606.61</v>
      </c>
      <c r="S427" s="13">
        <v>43100</v>
      </c>
    </row>
    <row r="428" spans="1:19" s="16" customFormat="1" x14ac:dyDescent="0.3">
      <c r="A428" s="7">
        <v>387</v>
      </c>
      <c r="B428" s="8" t="s">
        <v>416</v>
      </c>
      <c r="C428" s="9">
        <v>1976</v>
      </c>
      <c r="D428" s="10">
        <v>0</v>
      </c>
      <c r="E428" s="25" t="s">
        <v>69</v>
      </c>
      <c r="F428" s="10">
        <v>5</v>
      </c>
      <c r="G428" s="10">
        <v>10</v>
      </c>
      <c r="H428" s="15">
        <v>8203.5</v>
      </c>
      <c r="I428" s="15">
        <v>6707.8</v>
      </c>
      <c r="J428" s="10">
        <v>6554.7</v>
      </c>
      <c r="K428" s="11">
        <v>392</v>
      </c>
      <c r="L428" s="25">
        <v>18838051.379999999</v>
      </c>
      <c r="M428" s="12">
        <v>0</v>
      </c>
      <c r="N428" s="12">
        <v>0</v>
      </c>
      <c r="O428" s="12">
        <f t="shared" si="88"/>
        <v>847712.31</v>
      </c>
      <c r="P428" s="12">
        <f t="shared" si="89"/>
        <v>17990339.07</v>
      </c>
      <c r="Q428" s="12">
        <f t="shared" si="90"/>
        <v>2808.3800023852828</v>
      </c>
      <c r="R428" s="12">
        <v>17606.61</v>
      </c>
      <c r="S428" s="13">
        <v>43100</v>
      </c>
    </row>
    <row r="429" spans="1:19" s="16" customFormat="1" x14ac:dyDescent="0.3">
      <c r="A429" s="7">
        <v>388</v>
      </c>
      <c r="B429" s="8" t="s">
        <v>417</v>
      </c>
      <c r="C429" s="9">
        <v>1976</v>
      </c>
      <c r="D429" s="10">
        <v>0</v>
      </c>
      <c r="E429" s="25" t="s">
        <v>69</v>
      </c>
      <c r="F429" s="10">
        <v>5</v>
      </c>
      <c r="G429" s="10">
        <v>6</v>
      </c>
      <c r="H429" s="15">
        <v>4603.8999999999996</v>
      </c>
      <c r="I429" s="15">
        <v>4003.6</v>
      </c>
      <c r="J429" s="10">
        <v>3604</v>
      </c>
      <c r="K429" s="11">
        <v>224</v>
      </c>
      <c r="L429" s="25">
        <v>12685686.85</v>
      </c>
      <c r="M429" s="12">
        <v>0</v>
      </c>
      <c r="N429" s="12">
        <v>0</v>
      </c>
      <c r="O429" s="12">
        <f t="shared" si="88"/>
        <v>570855.91</v>
      </c>
      <c r="P429" s="12">
        <f t="shared" si="89"/>
        <v>12114830.939999999</v>
      </c>
      <c r="Q429" s="12">
        <f t="shared" si="90"/>
        <v>3168.5699995004497</v>
      </c>
      <c r="R429" s="12">
        <v>17606.61</v>
      </c>
      <c r="S429" s="13">
        <v>43100</v>
      </c>
    </row>
    <row r="430" spans="1:19" s="16" customFormat="1" x14ac:dyDescent="0.3">
      <c r="A430" s="7">
        <v>389</v>
      </c>
      <c r="B430" s="8" t="s">
        <v>418</v>
      </c>
      <c r="C430" s="9">
        <v>1974</v>
      </c>
      <c r="D430" s="10">
        <v>0</v>
      </c>
      <c r="E430" s="25" t="s">
        <v>69</v>
      </c>
      <c r="F430" s="10">
        <v>5</v>
      </c>
      <c r="G430" s="10">
        <v>6</v>
      </c>
      <c r="H430" s="15">
        <v>4636.5</v>
      </c>
      <c r="I430" s="15">
        <v>4112.63</v>
      </c>
      <c r="J430" s="10">
        <v>4067.93</v>
      </c>
      <c r="K430" s="11">
        <v>214</v>
      </c>
      <c r="L430" s="25">
        <v>6836753.8600000003</v>
      </c>
      <c r="M430" s="12">
        <v>0</v>
      </c>
      <c r="N430" s="12">
        <v>0</v>
      </c>
      <c r="O430" s="12">
        <f t="shared" si="88"/>
        <v>307653.92</v>
      </c>
      <c r="P430" s="12">
        <f t="shared" si="89"/>
        <v>6529099.9400000004</v>
      </c>
      <c r="Q430" s="12">
        <f t="shared" si="90"/>
        <v>1662.3800001458922</v>
      </c>
      <c r="R430" s="12">
        <v>17606.61</v>
      </c>
      <c r="S430" s="13">
        <v>43100</v>
      </c>
    </row>
    <row r="431" spans="1:19" s="16" customFormat="1" x14ac:dyDescent="0.3">
      <c r="A431" s="7">
        <v>390</v>
      </c>
      <c r="B431" s="8" t="s">
        <v>419</v>
      </c>
      <c r="C431" s="9">
        <v>1969</v>
      </c>
      <c r="D431" s="10">
        <v>0</v>
      </c>
      <c r="E431" s="25" t="s">
        <v>69</v>
      </c>
      <c r="F431" s="10">
        <v>5</v>
      </c>
      <c r="G431" s="10">
        <v>8</v>
      </c>
      <c r="H431" s="15">
        <v>6032.6</v>
      </c>
      <c r="I431" s="15">
        <v>5486.8</v>
      </c>
      <c r="J431" s="10">
        <v>5225</v>
      </c>
      <c r="K431" s="11">
        <v>316</v>
      </c>
      <c r="L431" s="25">
        <v>14254975.43</v>
      </c>
      <c r="M431" s="12">
        <v>0</v>
      </c>
      <c r="N431" s="12">
        <v>0</v>
      </c>
      <c r="O431" s="12">
        <f t="shared" si="88"/>
        <v>641473.89</v>
      </c>
      <c r="P431" s="12">
        <f t="shared" si="89"/>
        <v>13613501.539999999</v>
      </c>
      <c r="Q431" s="12">
        <f t="shared" si="90"/>
        <v>2598.0490322227893</v>
      </c>
      <c r="R431" s="12">
        <v>17606.61</v>
      </c>
      <c r="S431" s="13">
        <v>43100</v>
      </c>
    </row>
    <row r="432" spans="1:19" s="5" customFormat="1" ht="13.2" x14ac:dyDescent="0.3">
      <c r="A432" s="19"/>
      <c r="B432" s="192" t="s">
        <v>420</v>
      </c>
      <c r="C432" s="192"/>
      <c r="D432" s="19"/>
      <c r="E432" s="19"/>
      <c r="F432" s="19"/>
      <c r="G432" s="19"/>
      <c r="H432" s="17">
        <f>ROUND(SUM(H363:H431),2)</f>
        <v>346530.41</v>
      </c>
      <c r="I432" s="17">
        <f t="shared" ref="I432:P432" si="91">ROUND(SUM(I363:I431),2)</f>
        <v>297514.62</v>
      </c>
      <c r="J432" s="17">
        <f t="shared" si="91"/>
        <v>275173.89</v>
      </c>
      <c r="K432" s="17">
        <f t="shared" si="91"/>
        <v>16860</v>
      </c>
      <c r="L432" s="17">
        <f t="shared" si="91"/>
        <v>953929551.5</v>
      </c>
      <c r="M432" s="17">
        <f t="shared" si="91"/>
        <v>0</v>
      </c>
      <c r="N432" s="17">
        <f t="shared" si="91"/>
        <v>1390465.52</v>
      </c>
      <c r="O432" s="17">
        <f t="shared" si="91"/>
        <v>42926829.829999998</v>
      </c>
      <c r="P432" s="17">
        <f t="shared" si="91"/>
        <v>909612256.14999998</v>
      </c>
      <c r="Q432" s="17">
        <f t="shared" si="90"/>
        <v>3206.3283192604117</v>
      </c>
      <c r="R432" s="17"/>
      <c r="S432" s="19"/>
    </row>
    <row r="433" spans="1:19" s="3" customFormat="1" ht="15.6" x14ac:dyDescent="0.3">
      <c r="A433" s="19"/>
      <c r="B433" s="195" t="s">
        <v>26</v>
      </c>
      <c r="C433" s="195"/>
      <c r="D433" s="19"/>
      <c r="E433" s="19"/>
      <c r="F433" s="19"/>
      <c r="G433" s="19"/>
      <c r="H433" s="17"/>
      <c r="I433" s="17"/>
      <c r="J433" s="17"/>
      <c r="K433" s="24"/>
      <c r="L433" s="17"/>
      <c r="M433" s="17"/>
      <c r="N433" s="17"/>
      <c r="O433" s="17"/>
      <c r="P433" s="17"/>
      <c r="Q433" s="17"/>
      <c r="R433" s="17"/>
      <c r="S433" s="19"/>
    </row>
    <row r="434" spans="1:19" s="16" customFormat="1" x14ac:dyDescent="0.3">
      <c r="A434" s="7">
        <v>391</v>
      </c>
      <c r="B434" s="8" t="s">
        <v>1328</v>
      </c>
      <c r="C434" s="9">
        <v>1972</v>
      </c>
      <c r="D434" s="10">
        <v>0</v>
      </c>
      <c r="E434" s="25" t="s">
        <v>29</v>
      </c>
      <c r="F434" s="10">
        <v>3</v>
      </c>
      <c r="G434" s="10">
        <v>3</v>
      </c>
      <c r="H434" s="15">
        <v>1503.8</v>
      </c>
      <c r="I434" s="15">
        <v>1342.3</v>
      </c>
      <c r="J434" s="10">
        <v>1161</v>
      </c>
      <c r="K434" s="11">
        <v>61</v>
      </c>
      <c r="L434" s="12">
        <v>518584.6</v>
      </c>
      <c r="M434" s="12">
        <v>0</v>
      </c>
      <c r="N434" s="12">
        <v>0</v>
      </c>
      <c r="O434" s="12">
        <f t="shared" ref="O434:O436" si="92">ROUND(N434*0.45,2)</f>
        <v>0</v>
      </c>
      <c r="P434" s="12">
        <f t="shared" ref="P434:P436" si="93">L434-(M434+N434+O434)</f>
        <v>518584.6</v>
      </c>
      <c r="Q434" s="12">
        <f t="shared" ref="Q434:Q445" si="94">L434/I434</f>
        <v>386.340311405796</v>
      </c>
      <c r="R434" s="12">
        <v>27958.74</v>
      </c>
      <c r="S434" s="13">
        <v>43100</v>
      </c>
    </row>
    <row r="435" spans="1:19" s="16" customFormat="1" x14ac:dyDescent="0.3">
      <c r="A435" s="7">
        <v>392</v>
      </c>
      <c r="B435" s="8" t="s">
        <v>1329</v>
      </c>
      <c r="C435" s="9">
        <v>1974</v>
      </c>
      <c r="D435" s="10">
        <v>0</v>
      </c>
      <c r="E435" s="25" t="s">
        <v>29</v>
      </c>
      <c r="F435" s="10">
        <v>3</v>
      </c>
      <c r="G435" s="10">
        <v>3</v>
      </c>
      <c r="H435" s="15">
        <v>1487</v>
      </c>
      <c r="I435" s="15">
        <v>1359.2</v>
      </c>
      <c r="J435" s="10">
        <v>1242.5999999999999</v>
      </c>
      <c r="K435" s="11">
        <v>58</v>
      </c>
      <c r="L435" s="12">
        <v>554742.26</v>
      </c>
      <c r="M435" s="12">
        <v>0</v>
      </c>
      <c r="N435" s="12">
        <v>0</v>
      </c>
      <c r="O435" s="12">
        <f t="shared" si="92"/>
        <v>0</v>
      </c>
      <c r="P435" s="12">
        <f t="shared" si="93"/>
        <v>554742.26</v>
      </c>
      <c r="Q435" s="12">
        <f t="shared" si="94"/>
        <v>408.13880223660976</v>
      </c>
      <c r="R435" s="12">
        <v>27958.74</v>
      </c>
      <c r="S435" s="13">
        <v>43100</v>
      </c>
    </row>
    <row r="436" spans="1:19" s="16" customFormat="1" x14ac:dyDescent="0.3">
      <c r="A436" s="7">
        <v>393</v>
      </c>
      <c r="B436" s="8" t="s">
        <v>1330</v>
      </c>
      <c r="C436" s="9">
        <v>1973</v>
      </c>
      <c r="D436" s="10">
        <v>0</v>
      </c>
      <c r="E436" s="25" t="s">
        <v>29</v>
      </c>
      <c r="F436" s="10">
        <v>3</v>
      </c>
      <c r="G436" s="10">
        <v>3</v>
      </c>
      <c r="H436" s="15">
        <v>1479.8</v>
      </c>
      <c r="I436" s="15">
        <v>1355.6</v>
      </c>
      <c r="J436" s="10">
        <v>1245.0999999999999</v>
      </c>
      <c r="K436" s="11">
        <v>69</v>
      </c>
      <c r="L436" s="12">
        <v>548249.31999999995</v>
      </c>
      <c r="M436" s="12">
        <v>0</v>
      </c>
      <c r="N436" s="12">
        <v>0</v>
      </c>
      <c r="O436" s="12">
        <f t="shared" si="92"/>
        <v>0</v>
      </c>
      <c r="P436" s="12">
        <f t="shared" si="93"/>
        <v>548249.31999999995</v>
      </c>
      <c r="Q436" s="12">
        <f t="shared" si="94"/>
        <v>404.43295957509588</v>
      </c>
      <c r="R436" s="12">
        <v>27958.74</v>
      </c>
      <c r="S436" s="13">
        <v>43100</v>
      </c>
    </row>
    <row r="437" spans="1:19" s="16" customFormat="1" x14ac:dyDescent="0.3">
      <c r="A437" s="7">
        <v>394</v>
      </c>
      <c r="B437" s="8" t="s">
        <v>31</v>
      </c>
      <c r="C437" s="9">
        <v>1980</v>
      </c>
      <c r="D437" s="10">
        <v>0</v>
      </c>
      <c r="E437" s="25" t="s">
        <v>29</v>
      </c>
      <c r="F437" s="10">
        <v>5</v>
      </c>
      <c r="G437" s="10">
        <v>6</v>
      </c>
      <c r="H437" s="15">
        <v>4562</v>
      </c>
      <c r="I437" s="15">
        <v>3132.3</v>
      </c>
      <c r="J437" s="10">
        <v>1778</v>
      </c>
      <c r="K437" s="11">
        <v>192</v>
      </c>
      <c r="L437" s="12">
        <v>25822363.530000001</v>
      </c>
      <c r="M437" s="12">
        <v>0</v>
      </c>
      <c r="N437" s="12">
        <f>ROUND(L437*10%,2)</f>
        <v>2582236.35</v>
      </c>
      <c r="O437" s="12">
        <f>ROUND(N437*0.45,2)</f>
        <v>1162006.3600000001</v>
      </c>
      <c r="P437" s="12">
        <f>L437-(M437+N437+O437)</f>
        <v>22078120.82</v>
      </c>
      <c r="Q437" s="12">
        <f t="shared" si="94"/>
        <v>8243.8985825112541</v>
      </c>
      <c r="R437" s="12">
        <v>27958.74</v>
      </c>
      <c r="S437" s="13">
        <v>43100</v>
      </c>
    </row>
    <row r="438" spans="1:19" s="16" customFormat="1" x14ac:dyDescent="0.3">
      <c r="A438" s="7">
        <v>395</v>
      </c>
      <c r="B438" s="8" t="s">
        <v>32</v>
      </c>
      <c r="C438" s="9">
        <v>1976</v>
      </c>
      <c r="D438" s="10">
        <v>0</v>
      </c>
      <c r="E438" s="25" t="s">
        <v>29</v>
      </c>
      <c r="F438" s="10">
        <v>5</v>
      </c>
      <c r="G438" s="10">
        <v>1</v>
      </c>
      <c r="H438" s="15">
        <v>2262.3000000000002</v>
      </c>
      <c r="I438" s="15">
        <v>575</v>
      </c>
      <c r="J438" s="10">
        <v>575</v>
      </c>
      <c r="K438" s="11">
        <v>106</v>
      </c>
      <c r="L438" s="12">
        <v>2559699</v>
      </c>
      <c r="M438" s="12">
        <v>0</v>
      </c>
      <c r="N438" s="12">
        <f>ROUND(L438*10%,2)</f>
        <v>255969.9</v>
      </c>
      <c r="O438" s="12">
        <f>ROUND(N438*0.45,2)</f>
        <v>115186.46</v>
      </c>
      <c r="P438" s="12">
        <f t="shared" ref="P438:P454" si="95">L438-(M438+N438+O438)</f>
        <v>2188542.64</v>
      </c>
      <c r="Q438" s="12">
        <f t="shared" si="94"/>
        <v>4451.6504347826085</v>
      </c>
      <c r="R438" s="12">
        <v>27958.74</v>
      </c>
      <c r="S438" s="13">
        <v>43100</v>
      </c>
    </row>
    <row r="439" spans="1:19" s="16" customFormat="1" x14ac:dyDescent="0.3">
      <c r="A439" s="7">
        <v>396</v>
      </c>
      <c r="B439" s="8" t="s">
        <v>33</v>
      </c>
      <c r="C439" s="9">
        <v>1974</v>
      </c>
      <c r="D439" s="10">
        <v>0</v>
      </c>
      <c r="E439" s="25" t="s">
        <v>29</v>
      </c>
      <c r="F439" s="10">
        <v>3</v>
      </c>
      <c r="G439" s="10">
        <v>3</v>
      </c>
      <c r="H439" s="15">
        <v>1476.8</v>
      </c>
      <c r="I439" s="15">
        <v>1322</v>
      </c>
      <c r="J439" s="10">
        <v>1209.9000000000001</v>
      </c>
      <c r="K439" s="11">
        <v>80</v>
      </c>
      <c r="L439" s="12">
        <v>2686980.93</v>
      </c>
      <c r="M439" s="12">
        <v>0</v>
      </c>
      <c r="N439" s="12">
        <f>ROUND(L439*10%,2)</f>
        <v>268698.09000000003</v>
      </c>
      <c r="O439" s="12">
        <f>ROUND(N439*0.45,2)</f>
        <v>120914.14</v>
      </c>
      <c r="P439" s="12">
        <f t="shared" si="95"/>
        <v>2297368.7000000002</v>
      </c>
      <c r="Q439" s="12">
        <f t="shared" si="94"/>
        <v>2032.5120499243571</v>
      </c>
      <c r="R439" s="12">
        <v>27958.74</v>
      </c>
      <c r="S439" s="13">
        <v>43100</v>
      </c>
    </row>
    <row r="440" spans="1:19" s="16" customFormat="1" x14ac:dyDescent="0.3">
      <c r="A440" s="7">
        <v>397</v>
      </c>
      <c r="B440" s="8" t="s">
        <v>34</v>
      </c>
      <c r="C440" s="9">
        <v>1981</v>
      </c>
      <c r="D440" s="10">
        <v>0</v>
      </c>
      <c r="E440" s="25" t="s">
        <v>29</v>
      </c>
      <c r="F440" s="10">
        <v>2</v>
      </c>
      <c r="G440" s="10">
        <v>2</v>
      </c>
      <c r="H440" s="15">
        <v>779.3</v>
      </c>
      <c r="I440" s="15">
        <v>763</v>
      </c>
      <c r="J440" s="10">
        <v>378.75</v>
      </c>
      <c r="K440" s="11">
        <v>40</v>
      </c>
      <c r="L440" s="12">
        <v>4801291.78</v>
      </c>
      <c r="M440" s="12">
        <v>0</v>
      </c>
      <c r="N440" s="12">
        <v>0</v>
      </c>
      <c r="O440" s="12">
        <f>ROUND(N440*0.45,2)</f>
        <v>0</v>
      </c>
      <c r="P440" s="12">
        <f t="shared" si="95"/>
        <v>4801291.78</v>
      </c>
      <c r="Q440" s="12">
        <f t="shared" si="94"/>
        <v>6292.6497771952818</v>
      </c>
      <c r="R440" s="12">
        <v>27958.74</v>
      </c>
      <c r="S440" s="13">
        <v>43100</v>
      </c>
    </row>
    <row r="441" spans="1:19" s="16" customFormat="1" x14ac:dyDescent="0.3">
      <c r="A441" s="7">
        <v>398</v>
      </c>
      <c r="B441" s="8" t="s">
        <v>35</v>
      </c>
      <c r="C441" s="9">
        <v>1969</v>
      </c>
      <c r="D441" s="10">
        <v>0</v>
      </c>
      <c r="E441" s="25" t="s">
        <v>29</v>
      </c>
      <c r="F441" s="10">
        <v>2</v>
      </c>
      <c r="G441" s="10">
        <v>1</v>
      </c>
      <c r="H441" s="15">
        <v>608.1</v>
      </c>
      <c r="I441" s="15">
        <v>521</v>
      </c>
      <c r="J441" s="10">
        <v>521</v>
      </c>
      <c r="K441" s="11">
        <v>32</v>
      </c>
      <c r="L441" s="12">
        <v>2075538.96</v>
      </c>
      <c r="M441" s="12">
        <v>0</v>
      </c>
      <c r="N441" s="12">
        <v>0</v>
      </c>
      <c r="O441" s="12">
        <f>ROUND(L441*0.045,2)</f>
        <v>93399.25</v>
      </c>
      <c r="P441" s="12">
        <f t="shared" si="95"/>
        <v>1982139.71</v>
      </c>
      <c r="Q441" s="12">
        <f t="shared" si="94"/>
        <v>3983.7599999999998</v>
      </c>
      <c r="R441" s="12">
        <v>27958.74</v>
      </c>
      <c r="S441" s="13">
        <v>43100</v>
      </c>
    </row>
    <row r="442" spans="1:19" s="16" customFormat="1" x14ac:dyDescent="0.3">
      <c r="A442" s="7">
        <v>399</v>
      </c>
      <c r="B442" s="8" t="s">
        <v>36</v>
      </c>
      <c r="C442" s="9">
        <v>1969</v>
      </c>
      <c r="D442" s="10">
        <v>0</v>
      </c>
      <c r="E442" s="25" t="s">
        <v>29</v>
      </c>
      <c r="F442" s="10">
        <v>3</v>
      </c>
      <c r="G442" s="10">
        <v>3</v>
      </c>
      <c r="H442" s="15">
        <v>1486.8</v>
      </c>
      <c r="I442" s="15">
        <v>1365</v>
      </c>
      <c r="J442" s="10">
        <v>1360</v>
      </c>
      <c r="K442" s="11">
        <v>101</v>
      </c>
      <c r="L442" s="12">
        <v>6466202.46</v>
      </c>
      <c r="M442" s="12">
        <v>0</v>
      </c>
      <c r="N442" s="12">
        <f>ROUND(L442*10%,2)</f>
        <v>646620.25</v>
      </c>
      <c r="O442" s="12">
        <f>ROUND(N442*0.45,2)</f>
        <v>290979.11</v>
      </c>
      <c r="P442" s="12">
        <f t="shared" si="95"/>
        <v>5528603.0999999996</v>
      </c>
      <c r="Q442" s="12">
        <f t="shared" si="94"/>
        <v>4737.144659340659</v>
      </c>
      <c r="R442" s="12">
        <v>27958.74</v>
      </c>
      <c r="S442" s="13">
        <v>43100</v>
      </c>
    </row>
    <row r="443" spans="1:19" s="16" customFormat="1" x14ac:dyDescent="0.3">
      <c r="A443" s="7">
        <v>400</v>
      </c>
      <c r="B443" s="8" t="s">
        <v>37</v>
      </c>
      <c r="C443" s="9">
        <v>1997</v>
      </c>
      <c r="D443" s="10">
        <v>0</v>
      </c>
      <c r="E443" s="25" t="s">
        <v>29</v>
      </c>
      <c r="F443" s="10">
        <v>5</v>
      </c>
      <c r="G443" s="10">
        <v>4</v>
      </c>
      <c r="H443" s="15">
        <v>2935.7</v>
      </c>
      <c r="I443" s="15">
        <v>2577.8000000000002</v>
      </c>
      <c r="J443" s="10">
        <v>1460.9</v>
      </c>
      <c r="K443" s="11">
        <v>221</v>
      </c>
      <c r="L443" s="12">
        <v>9095097.0700000003</v>
      </c>
      <c r="M443" s="12">
        <v>0</v>
      </c>
      <c r="N443" s="12">
        <v>0</v>
      </c>
      <c r="O443" s="12">
        <v>0</v>
      </c>
      <c r="P443" s="12">
        <f t="shared" si="95"/>
        <v>9095097.0700000003</v>
      </c>
      <c r="Q443" s="12">
        <f t="shared" si="94"/>
        <v>3528.2399992241444</v>
      </c>
      <c r="R443" s="12">
        <v>27958.74</v>
      </c>
      <c r="S443" s="13">
        <v>43100</v>
      </c>
    </row>
    <row r="444" spans="1:19" s="16" customFormat="1" ht="26.4" x14ac:dyDescent="0.3">
      <c r="A444" s="7">
        <v>401</v>
      </c>
      <c r="B444" s="8" t="s">
        <v>38</v>
      </c>
      <c r="C444" s="9">
        <v>1996</v>
      </c>
      <c r="D444" s="10">
        <v>0</v>
      </c>
      <c r="E444" s="25" t="s">
        <v>29</v>
      </c>
      <c r="F444" s="10">
        <v>2</v>
      </c>
      <c r="G444" s="10">
        <v>1</v>
      </c>
      <c r="H444" s="15">
        <v>404.8</v>
      </c>
      <c r="I444" s="15">
        <v>365.9</v>
      </c>
      <c r="J444" s="10">
        <v>251.5</v>
      </c>
      <c r="K444" s="11">
        <v>32</v>
      </c>
      <c r="L444" s="12">
        <v>1443580.16</v>
      </c>
      <c r="M444" s="12">
        <v>0</v>
      </c>
      <c r="N444" s="12">
        <v>0</v>
      </c>
      <c r="O444" s="12">
        <f t="shared" ref="O444" si="96">ROUND(L444*0.045,2)</f>
        <v>64961.11</v>
      </c>
      <c r="P444" s="12">
        <f t="shared" si="95"/>
        <v>1378619.0499999998</v>
      </c>
      <c r="Q444" s="12">
        <f t="shared" si="94"/>
        <v>3945.2860344356382</v>
      </c>
      <c r="R444" s="12">
        <v>27958.74</v>
      </c>
      <c r="S444" s="13">
        <v>43100</v>
      </c>
    </row>
    <row r="445" spans="1:19" s="16" customFormat="1" x14ac:dyDescent="0.3">
      <c r="A445" s="7">
        <v>402</v>
      </c>
      <c r="B445" s="8" t="s">
        <v>39</v>
      </c>
      <c r="C445" s="9">
        <v>1975</v>
      </c>
      <c r="D445" s="10">
        <v>0</v>
      </c>
      <c r="E445" s="25" t="s">
        <v>29</v>
      </c>
      <c r="F445" s="10">
        <v>3</v>
      </c>
      <c r="G445" s="10">
        <v>4</v>
      </c>
      <c r="H445" s="15">
        <v>3062.4</v>
      </c>
      <c r="I445" s="15">
        <v>1947.85</v>
      </c>
      <c r="J445" s="10">
        <v>1947.85</v>
      </c>
      <c r="K445" s="11">
        <v>70</v>
      </c>
      <c r="L445" s="12">
        <v>6492488.4500000002</v>
      </c>
      <c r="M445" s="12">
        <v>0</v>
      </c>
      <c r="N445" s="12">
        <f>ROUND(L445*10%,2)</f>
        <v>649248.85</v>
      </c>
      <c r="O445" s="12">
        <f>ROUND(N445*0.45,2)</f>
        <v>292161.98</v>
      </c>
      <c r="P445" s="12">
        <f t="shared" si="95"/>
        <v>5551077.6200000001</v>
      </c>
      <c r="Q445" s="12">
        <f t="shared" si="94"/>
        <v>3333.1562748671613</v>
      </c>
      <c r="R445" s="12">
        <v>27958.74</v>
      </c>
      <c r="S445" s="13">
        <v>43100</v>
      </c>
    </row>
    <row r="446" spans="1:19" s="16" customFormat="1" ht="22.5" customHeight="1" x14ac:dyDescent="0.3">
      <c r="A446" s="7">
        <v>403</v>
      </c>
      <c r="B446" s="8" t="s">
        <v>1348</v>
      </c>
      <c r="C446" s="9">
        <v>1974</v>
      </c>
      <c r="D446" s="10">
        <v>0</v>
      </c>
      <c r="E446" s="14" t="s">
        <v>54</v>
      </c>
      <c r="F446" s="10">
        <v>2</v>
      </c>
      <c r="G446" s="10">
        <v>2</v>
      </c>
      <c r="H446" s="15">
        <v>557</v>
      </c>
      <c r="I446" s="15">
        <v>517.20000000000005</v>
      </c>
      <c r="J446" s="10">
        <v>517.20000000000005</v>
      </c>
      <c r="K446" s="11">
        <v>19</v>
      </c>
      <c r="L446" s="12">
        <v>358922.23999999999</v>
      </c>
      <c r="M446" s="12">
        <v>0</v>
      </c>
      <c r="N446" s="12">
        <f>ROUND(L446*10%,2)</f>
        <v>35892.22</v>
      </c>
      <c r="O446" s="12">
        <f>ROUND(N446*0.45,2)</f>
        <v>16151.5</v>
      </c>
      <c r="P446" s="12">
        <f>L446-(M446+N446+O446)</f>
        <v>306878.52</v>
      </c>
      <c r="Q446" s="12">
        <v>4494.8925481941624</v>
      </c>
      <c r="R446" s="12">
        <v>10685.67</v>
      </c>
      <c r="S446" s="13">
        <v>43100</v>
      </c>
    </row>
    <row r="447" spans="1:19" s="16" customFormat="1" ht="22.5" customHeight="1" x14ac:dyDescent="0.3">
      <c r="A447" s="7">
        <v>404</v>
      </c>
      <c r="B447" s="8" t="s">
        <v>1349</v>
      </c>
      <c r="C447" s="9">
        <v>1974</v>
      </c>
      <c r="D447" s="10">
        <v>0</v>
      </c>
      <c r="E447" s="14" t="s">
        <v>54</v>
      </c>
      <c r="F447" s="10">
        <v>2</v>
      </c>
      <c r="G447" s="10">
        <v>2</v>
      </c>
      <c r="H447" s="15">
        <v>555.4</v>
      </c>
      <c r="I447" s="15">
        <v>512.29999999999995</v>
      </c>
      <c r="J447" s="10">
        <v>471.4</v>
      </c>
      <c r="K447" s="11">
        <v>20</v>
      </c>
      <c r="L447" s="12">
        <v>358922.23999999999</v>
      </c>
      <c r="M447" s="12">
        <v>0</v>
      </c>
      <c r="N447" s="12">
        <f>ROUND(L447*10%,2)</f>
        <v>35892.22</v>
      </c>
      <c r="O447" s="12">
        <f>ROUND(N447*0.45,2)</f>
        <v>16151.5</v>
      </c>
      <c r="P447" s="12">
        <f>L447-(M447+N447+O447)</f>
        <v>306878.52</v>
      </c>
      <c r="Q447" s="12">
        <v>4494.8925481941624</v>
      </c>
      <c r="R447" s="12">
        <v>10685.67</v>
      </c>
      <c r="S447" s="13">
        <v>43100</v>
      </c>
    </row>
    <row r="448" spans="1:19" s="16" customFormat="1" x14ac:dyDescent="0.3">
      <c r="A448" s="7">
        <v>405</v>
      </c>
      <c r="B448" s="8" t="s">
        <v>40</v>
      </c>
      <c r="C448" s="9">
        <v>1974</v>
      </c>
      <c r="D448" s="10">
        <v>0</v>
      </c>
      <c r="E448" s="25" t="s">
        <v>29</v>
      </c>
      <c r="F448" s="10">
        <v>2</v>
      </c>
      <c r="G448" s="10">
        <v>2</v>
      </c>
      <c r="H448" s="15">
        <v>781.8</v>
      </c>
      <c r="I448" s="15">
        <v>725.2</v>
      </c>
      <c r="J448" s="10">
        <v>683.5</v>
      </c>
      <c r="K448" s="11">
        <v>34</v>
      </c>
      <c r="L448" s="12">
        <v>3090244.9</v>
      </c>
      <c r="M448" s="12">
        <v>0</v>
      </c>
      <c r="N448" s="12">
        <v>0</v>
      </c>
      <c r="O448" s="12">
        <v>0</v>
      </c>
      <c r="P448" s="12">
        <f t="shared" si="95"/>
        <v>3090244.9</v>
      </c>
      <c r="Q448" s="12">
        <f t="shared" ref="Q448:Q455" si="97">L448/I448</f>
        <v>4261.2312465526747</v>
      </c>
      <c r="R448" s="12">
        <v>27958.74</v>
      </c>
      <c r="S448" s="13">
        <v>43100</v>
      </c>
    </row>
    <row r="449" spans="1:19" s="16" customFormat="1" x14ac:dyDescent="0.3">
      <c r="A449" s="7">
        <v>406</v>
      </c>
      <c r="B449" s="8" t="s">
        <v>41</v>
      </c>
      <c r="C449" s="9">
        <v>1975</v>
      </c>
      <c r="D449" s="10">
        <v>0</v>
      </c>
      <c r="E449" s="25" t="s">
        <v>29</v>
      </c>
      <c r="F449" s="10">
        <v>2</v>
      </c>
      <c r="G449" s="10">
        <v>2</v>
      </c>
      <c r="H449" s="15">
        <v>781.8</v>
      </c>
      <c r="I449" s="15">
        <v>731.6</v>
      </c>
      <c r="J449" s="10">
        <v>678.6</v>
      </c>
      <c r="K449" s="11">
        <v>36</v>
      </c>
      <c r="L449" s="12">
        <v>2914518.82</v>
      </c>
      <c r="M449" s="12">
        <v>0</v>
      </c>
      <c r="N449" s="12">
        <v>0</v>
      </c>
      <c r="O449" s="12">
        <v>0</v>
      </c>
      <c r="P449" s="12">
        <f t="shared" si="95"/>
        <v>2914518.82</v>
      </c>
      <c r="Q449" s="12">
        <f t="shared" si="97"/>
        <v>3983.7600054674681</v>
      </c>
      <c r="R449" s="12">
        <v>27958.74</v>
      </c>
      <c r="S449" s="13">
        <v>43100</v>
      </c>
    </row>
    <row r="450" spans="1:19" s="16" customFormat="1" x14ac:dyDescent="0.3">
      <c r="A450" s="7">
        <v>407</v>
      </c>
      <c r="B450" s="8" t="s">
        <v>1275</v>
      </c>
      <c r="C450" s="9">
        <v>1975</v>
      </c>
      <c r="D450" s="10">
        <v>0</v>
      </c>
      <c r="E450" s="25" t="s">
        <v>29</v>
      </c>
      <c r="F450" s="10">
        <v>2</v>
      </c>
      <c r="G450" s="10">
        <v>2</v>
      </c>
      <c r="H450" s="15">
        <v>781.8</v>
      </c>
      <c r="I450" s="15">
        <v>726.4</v>
      </c>
      <c r="J450" s="10">
        <v>726.4</v>
      </c>
      <c r="K450" s="11">
        <v>39</v>
      </c>
      <c r="L450" s="12">
        <v>2371071.71</v>
      </c>
      <c r="M450" s="12">
        <v>0</v>
      </c>
      <c r="N450" s="12">
        <v>0</v>
      </c>
      <c r="O450" s="12">
        <v>0</v>
      </c>
      <c r="P450" s="12">
        <f t="shared" si="95"/>
        <v>2371071.71</v>
      </c>
      <c r="Q450" s="12">
        <f t="shared" si="97"/>
        <v>3264.1405699339207</v>
      </c>
      <c r="R450" s="12">
        <v>27958.74</v>
      </c>
      <c r="S450" s="13">
        <v>43100</v>
      </c>
    </row>
    <row r="451" spans="1:19" s="16" customFormat="1" x14ac:dyDescent="0.3">
      <c r="A451" s="7">
        <v>408</v>
      </c>
      <c r="B451" s="8" t="s">
        <v>42</v>
      </c>
      <c r="C451" s="9">
        <v>1979</v>
      </c>
      <c r="D451" s="10">
        <v>0</v>
      </c>
      <c r="E451" s="25" t="s">
        <v>29</v>
      </c>
      <c r="F451" s="10">
        <v>2</v>
      </c>
      <c r="G451" s="10">
        <v>2</v>
      </c>
      <c r="H451" s="15">
        <v>843.4</v>
      </c>
      <c r="I451" s="15">
        <v>769.5</v>
      </c>
      <c r="J451" s="10">
        <v>769.5</v>
      </c>
      <c r="K451" s="11">
        <v>31</v>
      </c>
      <c r="L451" s="12">
        <v>4203365.76</v>
      </c>
      <c r="M451" s="12">
        <v>0</v>
      </c>
      <c r="N451" s="12">
        <f>ROUND(L451*10%,2)</f>
        <v>420336.58</v>
      </c>
      <c r="O451" s="12">
        <f>ROUND(N451*0.45,2)</f>
        <v>189151.46</v>
      </c>
      <c r="P451" s="12">
        <f t="shared" si="95"/>
        <v>3593877.7199999997</v>
      </c>
      <c r="Q451" s="12">
        <f t="shared" si="97"/>
        <v>5462.463625730994</v>
      </c>
      <c r="R451" s="12">
        <v>27958.74</v>
      </c>
      <c r="S451" s="13">
        <v>43100</v>
      </c>
    </row>
    <row r="452" spans="1:19" s="16" customFormat="1" x14ac:dyDescent="0.3">
      <c r="A452" s="7">
        <v>409</v>
      </c>
      <c r="B452" s="8" t="s">
        <v>43</v>
      </c>
      <c r="C452" s="9">
        <v>1982</v>
      </c>
      <c r="D452" s="10">
        <v>0</v>
      </c>
      <c r="E452" s="25" t="s">
        <v>29</v>
      </c>
      <c r="F452" s="10">
        <v>2</v>
      </c>
      <c r="G452" s="10">
        <v>3</v>
      </c>
      <c r="H452" s="15">
        <v>760.2</v>
      </c>
      <c r="I452" s="15">
        <v>657.6</v>
      </c>
      <c r="J452" s="10">
        <v>606.5</v>
      </c>
      <c r="K452" s="11">
        <v>26</v>
      </c>
      <c r="L452" s="12">
        <v>2544912</v>
      </c>
      <c r="M452" s="12">
        <v>0</v>
      </c>
      <c r="N452" s="12">
        <f>ROUND(L452*10%,2)</f>
        <v>254491.2</v>
      </c>
      <c r="O452" s="12">
        <f>ROUND(N452*0.45,2)</f>
        <v>114521.04</v>
      </c>
      <c r="P452" s="12">
        <f t="shared" si="95"/>
        <v>2175899.7599999998</v>
      </c>
      <c r="Q452" s="12">
        <f t="shared" si="97"/>
        <v>3870</v>
      </c>
      <c r="R452" s="12">
        <v>27958.74</v>
      </c>
      <c r="S452" s="13">
        <v>43100</v>
      </c>
    </row>
    <row r="453" spans="1:19" s="16" customFormat="1" x14ac:dyDescent="0.3">
      <c r="A453" s="7">
        <v>410</v>
      </c>
      <c r="B453" s="8" t="s">
        <v>44</v>
      </c>
      <c r="C453" s="9">
        <v>1986</v>
      </c>
      <c r="D453" s="10">
        <v>0</v>
      </c>
      <c r="E453" s="25" t="s">
        <v>29</v>
      </c>
      <c r="F453" s="10">
        <v>2</v>
      </c>
      <c r="G453" s="10">
        <v>2</v>
      </c>
      <c r="H453" s="15">
        <v>511</v>
      </c>
      <c r="I453" s="15">
        <v>431.2</v>
      </c>
      <c r="J453" s="10">
        <v>431.2</v>
      </c>
      <c r="K453" s="11">
        <v>29</v>
      </c>
      <c r="L453" s="12">
        <v>1668744</v>
      </c>
      <c r="M453" s="12">
        <v>0</v>
      </c>
      <c r="N453" s="12">
        <f>ROUND(L453*10%,2)</f>
        <v>166874.4</v>
      </c>
      <c r="O453" s="12">
        <f>ROUND(N453*0.45,2)</f>
        <v>75093.48</v>
      </c>
      <c r="P453" s="12">
        <f t="shared" si="95"/>
        <v>1426776.12</v>
      </c>
      <c r="Q453" s="12">
        <f t="shared" si="97"/>
        <v>3870</v>
      </c>
      <c r="R453" s="12">
        <v>27958.74</v>
      </c>
      <c r="S453" s="13">
        <v>43100</v>
      </c>
    </row>
    <row r="454" spans="1:19" s="16" customFormat="1" ht="30" customHeight="1" x14ac:dyDescent="0.3">
      <c r="A454" s="7">
        <v>411</v>
      </c>
      <c r="B454" s="179" t="s">
        <v>47</v>
      </c>
      <c r="C454" s="9">
        <v>1990</v>
      </c>
      <c r="D454" s="10">
        <v>0</v>
      </c>
      <c r="E454" s="25" t="s">
        <v>29</v>
      </c>
      <c r="F454" s="10">
        <v>2</v>
      </c>
      <c r="G454" s="10">
        <v>4</v>
      </c>
      <c r="H454" s="15">
        <v>275.3</v>
      </c>
      <c r="I454" s="15">
        <v>275.3</v>
      </c>
      <c r="J454" s="10">
        <v>275.3</v>
      </c>
      <c r="K454" s="11">
        <v>11</v>
      </c>
      <c r="L454" s="12">
        <v>945010.32</v>
      </c>
      <c r="M454" s="12">
        <v>0</v>
      </c>
      <c r="N454" s="12">
        <f>ROUND(L454*10%,2)</f>
        <v>94501.03</v>
      </c>
      <c r="O454" s="12">
        <f>ROUND(N454*0.45,2)</f>
        <v>42525.46</v>
      </c>
      <c r="P454" s="12">
        <f t="shared" si="95"/>
        <v>807983.83</v>
      </c>
      <c r="Q454" s="12">
        <f t="shared" si="97"/>
        <v>3432.6564475118048</v>
      </c>
      <c r="R454" s="12">
        <v>27958.74</v>
      </c>
      <c r="S454" s="13">
        <v>43100</v>
      </c>
    </row>
    <row r="455" spans="1:19" s="3" customFormat="1" ht="13.2" x14ac:dyDescent="0.3">
      <c r="A455" s="10"/>
      <c r="B455" s="186" t="s">
        <v>27</v>
      </c>
      <c r="C455" s="187"/>
      <c r="D455" s="19"/>
      <c r="E455" s="19"/>
      <c r="F455" s="19"/>
      <c r="G455" s="19"/>
      <c r="H455" s="17">
        <f>SUM(H434:H454)</f>
        <v>27896.5</v>
      </c>
      <c r="I455" s="17">
        <f t="shared" ref="I455:K455" si="98">SUM(I434:I454)</f>
        <v>21973.25</v>
      </c>
      <c r="J455" s="17">
        <f t="shared" si="98"/>
        <v>18291.2</v>
      </c>
      <c r="K455" s="17">
        <f t="shared" si="98"/>
        <v>1307</v>
      </c>
      <c r="L455" s="17">
        <f>SUM(L434:L454)</f>
        <v>81520530.50999999</v>
      </c>
      <c r="M455" s="17">
        <f t="shared" ref="M455:P455" si="99">SUM(M434:M454)</f>
        <v>0</v>
      </c>
      <c r="N455" s="17">
        <f t="shared" si="99"/>
        <v>5410761.0899999999</v>
      </c>
      <c r="O455" s="17">
        <f t="shared" si="99"/>
        <v>2593202.85</v>
      </c>
      <c r="P455" s="17">
        <f t="shared" si="99"/>
        <v>73516566.570000008</v>
      </c>
      <c r="Q455" s="17">
        <f t="shared" si="97"/>
        <v>3709.9896697120357</v>
      </c>
      <c r="R455" s="17"/>
      <c r="S455" s="10"/>
    </row>
    <row r="456" spans="1:19" s="3" customFormat="1" ht="15.6" x14ac:dyDescent="0.3">
      <c r="A456" s="10"/>
      <c r="B456" s="188" t="s">
        <v>421</v>
      </c>
      <c r="C456" s="189"/>
      <c r="D456" s="19"/>
      <c r="E456" s="19"/>
      <c r="F456" s="19"/>
      <c r="G456" s="19"/>
      <c r="H456" s="17"/>
      <c r="I456" s="17"/>
      <c r="J456" s="17"/>
      <c r="K456" s="24"/>
      <c r="L456" s="17"/>
      <c r="M456" s="17"/>
      <c r="N456" s="17"/>
      <c r="O456" s="17"/>
      <c r="P456" s="17"/>
      <c r="Q456" s="17"/>
      <c r="R456" s="17"/>
      <c r="S456" s="10"/>
    </row>
    <row r="457" spans="1:19" s="3" customFormat="1" ht="13.2" x14ac:dyDescent="0.3">
      <c r="A457" s="10">
        <v>412</v>
      </c>
      <c r="B457" s="8" t="s">
        <v>1276</v>
      </c>
      <c r="C457" s="184">
        <v>1998</v>
      </c>
      <c r="D457" s="10">
        <v>0</v>
      </c>
      <c r="E457" s="25" t="s">
        <v>69</v>
      </c>
      <c r="F457" s="10">
        <v>3</v>
      </c>
      <c r="G457" s="10">
        <v>3</v>
      </c>
      <c r="H457" s="18">
        <v>1808.5</v>
      </c>
      <c r="I457" s="18">
        <v>1587.2</v>
      </c>
      <c r="J457" s="18">
        <v>203</v>
      </c>
      <c r="K457" s="84">
        <v>85</v>
      </c>
      <c r="L457" s="12">
        <v>1014963</v>
      </c>
      <c r="M457" s="12">
        <v>0</v>
      </c>
      <c r="N457" s="12">
        <v>0</v>
      </c>
      <c r="O457" s="12">
        <v>0</v>
      </c>
      <c r="P457" s="12">
        <f>L457-(M457+N457+O457)</f>
        <v>1014963</v>
      </c>
      <c r="Q457" s="12">
        <f t="shared" ref="Q457:Q496" si="100">L457/I457</f>
        <v>639.46761592741939</v>
      </c>
      <c r="R457" s="12">
        <v>17606.61</v>
      </c>
      <c r="S457" s="13">
        <v>43100</v>
      </c>
    </row>
    <row r="458" spans="1:19" s="3" customFormat="1" ht="13.2" x14ac:dyDescent="0.3">
      <c r="A458" s="10">
        <v>413</v>
      </c>
      <c r="B458" s="8" t="s">
        <v>434</v>
      </c>
      <c r="C458" s="184">
        <v>1983</v>
      </c>
      <c r="D458" s="10">
        <v>0</v>
      </c>
      <c r="E458" s="25" t="s">
        <v>69</v>
      </c>
      <c r="F458" s="10">
        <v>2</v>
      </c>
      <c r="G458" s="10">
        <v>2</v>
      </c>
      <c r="H458" s="18">
        <v>579.5</v>
      </c>
      <c r="I458" s="18">
        <v>495.1</v>
      </c>
      <c r="J458" s="18">
        <v>242.6</v>
      </c>
      <c r="K458" s="84">
        <v>39</v>
      </c>
      <c r="L458" s="12">
        <v>2203158.65</v>
      </c>
      <c r="M458" s="12">
        <v>0</v>
      </c>
      <c r="N458" s="12">
        <v>0</v>
      </c>
      <c r="O458" s="12">
        <v>0</v>
      </c>
      <c r="P458" s="12">
        <f>L458-(M458+N458+O458)</f>
        <v>2203158.65</v>
      </c>
      <c r="Q458" s="12">
        <f t="shared" si="100"/>
        <v>4449.92658048879</v>
      </c>
      <c r="R458" s="12">
        <v>17606.61</v>
      </c>
      <c r="S458" s="13">
        <v>43100</v>
      </c>
    </row>
    <row r="459" spans="1:19" s="3" customFormat="1" ht="30" customHeight="1" x14ac:dyDescent="0.3">
      <c r="A459" s="10">
        <v>414</v>
      </c>
      <c r="B459" s="8" t="s">
        <v>435</v>
      </c>
      <c r="C459" s="184">
        <v>1985</v>
      </c>
      <c r="D459" s="10">
        <v>0</v>
      </c>
      <c r="E459" s="25" t="s">
        <v>69</v>
      </c>
      <c r="F459" s="10">
        <v>2</v>
      </c>
      <c r="G459" s="10">
        <v>2</v>
      </c>
      <c r="H459" s="18">
        <v>587</v>
      </c>
      <c r="I459" s="18">
        <v>502.9</v>
      </c>
      <c r="J459" s="18">
        <v>255.5</v>
      </c>
      <c r="K459" s="84">
        <v>32</v>
      </c>
      <c r="L459" s="12">
        <v>1885825.2</v>
      </c>
      <c r="M459" s="12">
        <v>0</v>
      </c>
      <c r="N459" s="12">
        <v>0</v>
      </c>
      <c r="O459" s="12">
        <v>0</v>
      </c>
      <c r="P459" s="12">
        <f>L459-(M459+N459+O459)</f>
        <v>1885825.2</v>
      </c>
      <c r="Q459" s="12">
        <f t="shared" si="100"/>
        <v>3749.9009743487773</v>
      </c>
      <c r="R459" s="12">
        <v>17606.61</v>
      </c>
      <c r="S459" s="13">
        <v>43100</v>
      </c>
    </row>
    <row r="460" spans="1:19" s="16" customFormat="1" x14ac:dyDescent="0.3">
      <c r="A460" s="10">
        <v>415</v>
      </c>
      <c r="B460" s="8" t="s">
        <v>431</v>
      </c>
      <c r="C460" s="9">
        <v>1999</v>
      </c>
      <c r="D460" s="10">
        <v>0</v>
      </c>
      <c r="E460" s="25" t="s">
        <v>69</v>
      </c>
      <c r="F460" s="10">
        <v>3</v>
      </c>
      <c r="G460" s="10">
        <v>3</v>
      </c>
      <c r="H460" s="18">
        <v>1832</v>
      </c>
      <c r="I460" s="18">
        <v>1585.5</v>
      </c>
      <c r="J460" s="18">
        <v>592.20000000000005</v>
      </c>
      <c r="K460" s="84">
        <v>91</v>
      </c>
      <c r="L460" s="12">
        <v>2610638</v>
      </c>
      <c r="M460" s="12">
        <v>0</v>
      </c>
      <c r="N460" s="12">
        <v>0</v>
      </c>
      <c r="O460" s="12">
        <v>0</v>
      </c>
      <c r="P460" s="12">
        <f>L460-(M460+N460+O460)</f>
        <v>2610638</v>
      </c>
      <c r="Q460" s="12">
        <f t="shared" si="100"/>
        <v>1646.5707978555661</v>
      </c>
      <c r="R460" s="12">
        <v>17606.61</v>
      </c>
      <c r="S460" s="13">
        <v>43100</v>
      </c>
    </row>
    <row r="461" spans="1:19" s="16" customFormat="1" x14ac:dyDescent="0.3">
      <c r="A461" s="10">
        <v>416</v>
      </c>
      <c r="B461" s="8" t="s">
        <v>422</v>
      </c>
      <c r="C461" s="184">
        <v>1987</v>
      </c>
      <c r="D461" s="10">
        <v>0</v>
      </c>
      <c r="E461" s="25" t="s">
        <v>69</v>
      </c>
      <c r="F461" s="10">
        <v>5</v>
      </c>
      <c r="G461" s="10">
        <v>4</v>
      </c>
      <c r="H461" s="15">
        <v>4013.2</v>
      </c>
      <c r="I461" s="15">
        <v>3573.8</v>
      </c>
      <c r="J461" s="10">
        <v>3448.7</v>
      </c>
      <c r="K461" s="11">
        <v>190</v>
      </c>
      <c r="L461" s="12">
        <v>4252535.83</v>
      </c>
      <c r="M461" s="12">
        <v>0</v>
      </c>
      <c r="N461" s="12">
        <v>0</v>
      </c>
      <c r="O461" s="12">
        <v>0</v>
      </c>
      <c r="P461" s="12">
        <f t="shared" ref="P461:P469" si="101">L461-(M461+N461+O461)</f>
        <v>4252535.83</v>
      </c>
      <c r="Q461" s="12">
        <f t="shared" si="100"/>
        <v>1189.9199255694218</v>
      </c>
      <c r="R461" s="12">
        <v>17606.61</v>
      </c>
      <c r="S461" s="13">
        <v>43100</v>
      </c>
    </row>
    <row r="462" spans="1:19" s="16" customFormat="1" x14ac:dyDescent="0.3">
      <c r="A462" s="10">
        <v>417</v>
      </c>
      <c r="B462" s="8" t="s">
        <v>423</v>
      </c>
      <c r="C462" s="184">
        <v>1998</v>
      </c>
      <c r="D462" s="10">
        <v>0</v>
      </c>
      <c r="E462" s="25" t="s">
        <v>69</v>
      </c>
      <c r="F462" s="10">
        <v>5</v>
      </c>
      <c r="G462" s="10">
        <v>6</v>
      </c>
      <c r="H462" s="15">
        <v>5682.8</v>
      </c>
      <c r="I462" s="15">
        <v>5113.2</v>
      </c>
      <c r="J462" s="10">
        <v>4988.1000000000004</v>
      </c>
      <c r="K462" s="11">
        <v>282</v>
      </c>
      <c r="L462" s="12">
        <v>23844145.960000001</v>
      </c>
      <c r="M462" s="12">
        <v>0</v>
      </c>
      <c r="N462" s="12">
        <v>0</v>
      </c>
      <c r="O462" s="12">
        <v>0</v>
      </c>
      <c r="P462" s="12">
        <f t="shared" si="101"/>
        <v>23844145.960000001</v>
      </c>
      <c r="Q462" s="12">
        <f t="shared" si="100"/>
        <v>4663.253140890245</v>
      </c>
      <c r="R462" s="12">
        <v>17606.61</v>
      </c>
      <c r="S462" s="13">
        <v>43100</v>
      </c>
    </row>
    <row r="463" spans="1:19" s="16" customFormat="1" x14ac:dyDescent="0.3">
      <c r="A463" s="10">
        <v>418</v>
      </c>
      <c r="B463" s="179" t="s">
        <v>424</v>
      </c>
      <c r="C463" s="184">
        <v>1987</v>
      </c>
      <c r="D463" s="10">
        <v>0</v>
      </c>
      <c r="E463" s="14" t="s">
        <v>54</v>
      </c>
      <c r="F463" s="10">
        <v>2</v>
      </c>
      <c r="G463" s="10">
        <v>2</v>
      </c>
      <c r="H463" s="15">
        <v>1187.7</v>
      </c>
      <c r="I463" s="15">
        <v>1017.1</v>
      </c>
      <c r="J463" s="10">
        <v>891.5</v>
      </c>
      <c r="K463" s="11">
        <v>91</v>
      </c>
      <c r="L463" s="12">
        <v>2222811.0299999998</v>
      </c>
      <c r="M463" s="12">
        <v>0</v>
      </c>
      <c r="N463" s="12">
        <v>0</v>
      </c>
      <c r="O463" s="12">
        <v>0</v>
      </c>
      <c r="P463" s="12">
        <f t="shared" si="101"/>
        <v>2222811.0299999998</v>
      </c>
      <c r="Q463" s="12">
        <f t="shared" si="100"/>
        <v>2185.4400058991246</v>
      </c>
      <c r="R463" s="12">
        <v>10685.67</v>
      </c>
      <c r="S463" s="13">
        <v>43100</v>
      </c>
    </row>
    <row r="464" spans="1:19" s="16" customFormat="1" x14ac:dyDescent="0.3">
      <c r="A464" s="10">
        <v>419</v>
      </c>
      <c r="B464" s="8" t="s">
        <v>425</v>
      </c>
      <c r="C464" s="9">
        <v>1987</v>
      </c>
      <c r="D464" s="10">
        <v>0</v>
      </c>
      <c r="E464" s="14" t="s">
        <v>54</v>
      </c>
      <c r="F464" s="10">
        <v>2</v>
      </c>
      <c r="G464" s="10">
        <v>2</v>
      </c>
      <c r="H464" s="15">
        <v>1208</v>
      </c>
      <c r="I464" s="15">
        <v>1023</v>
      </c>
      <c r="J464" s="10">
        <v>464.4</v>
      </c>
      <c r="K464" s="11">
        <v>87</v>
      </c>
      <c r="L464" s="12">
        <v>2235705.13</v>
      </c>
      <c r="M464" s="12">
        <v>0</v>
      </c>
      <c r="N464" s="12">
        <v>0</v>
      </c>
      <c r="O464" s="12">
        <v>0</v>
      </c>
      <c r="P464" s="12">
        <f t="shared" si="101"/>
        <v>2235705.13</v>
      </c>
      <c r="Q464" s="12">
        <f t="shared" si="100"/>
        <v>2185.4400097751709</v>
      </c>
      <c r="R464" s="12">
        <v>10685.67</v>
      </c>
      <c r="S464" s="13">
        <v>43100</v>
      </c>
    </row>
    <row r="465" spans="1:19" s="16" customFormat="1" x14ac:dyDescent="0.3">
      <c r="A465" s="10">
        <v>420</v>
      </c>
      <c r="B465" s="8" t="s">
        <v>426</v>
      </c>
      <c r="C465" s="9">
        <v>1987</v>
      </c>
      <c r="D465" s="10">
        <v>0</v>
      </c>
      <c r="E465" s="14" t="s">
        <v>54</v>
      </c>
      <c r="F465" s="10">
        <v>2</v>
      </c>
      <c r="G465" s="10">
        <v>3</v>
      </c>
      <c r="H465" s="15">
        <v>1014.5</v>
      </c>
      <c r="I465" s="15">
        <v>999.1</v>
      </c>
      <c r="J465" s="10">
        <v>999.1</v>
      </c>
      <c r="K465" s="11">
        <v>55</v>
      </c>
      <c r="L465" s="12">
        <v>2183473.11</v>
      </c>
      <c r="M465" s="12">
        <v>0</v>
      </c>
      <c r="N465" s="12">
        <v>0</v>
      </c>
      <c r="O465" s="12">
        <v>0</v>
      </c>
      <c r="P465" s="12">
        <f t="shared" si="101"/>
        <v>2183473.11</v>
      </c>
      <c r="Q465" s="12">
        <f t="shared" si="100"/>
        <v>2185.4400060054045</v>
      </c>
      <c r="R465" s="12">
        <v>10685.67</v>
      </c>
      <c r="S465" s="13">
        <v>43100</v>
      </c>
    </row>
    <row r="466" spans="1:19" s="16" customFormat="1" x14ac:dyDescent="0.3">
      <c r="A466" s="10">
        <v>421</v>
      </c>
      <c r="B466" s="8" t="s">
        <v>427</v>
      </c>
      <c r="C466" s="9">
        <v>1987</v>
      </c>
      <c r="D466" s="10">
        <v>0</v>
      </c>
      <c r="E466" s="14" t="s">
        <v>54</v>
      </c>
      <c r="F466" s="10">
        <v>2</v>
      </c>
      <c r="G466" s="10">
        <v>2</v>
      </c>
      <c r="H466" s="15">
        <v>1236.7</v>
      </c>
      <c r="I466" s="15">
        <v>1025</v>
      </c>
      <c r="J466" s="10">
        <v>989.1</v>
      </c>
      <c r="K466" s="11">
        <v>79</v>
      </c>
      <c r="L466" s="12">
        <v>2240076</v>
      </c>
      <c r="M466" s="12">
        <v>0</v>
      </c>
      <c r="N466" s="12">
        <v>0</v>
      </c>
      <c r="O466" s="12">
        <v>0</v>
      </c>
      <c r="P466" s="12">
        <f t="shared" si="101"/>
        <v>2240076</v>
      </c>
      <c r="Q466" s="12">
        <f t="shared" si="100"/>
        <v>2185.44</v>
      </c>
      <c r="R466" s="12">
        <v>10685.67</v>
      </c>
      <c r="S466" s="13">
        <v>43100</v>
      </c>
    </row>
    <row r="467" spans="1:19" s="16" customFormat="1" x14ac:dyDescent="0.3">
      <c r="A467" s="10">
        <v>422</v>
      </c>
      <c r="B467" s="8" t="s">
        <v>428</v>
      </c>
      <c r="C467" s="9">
        <v>1987</v>
      </c>
      <c r="D467" s="10">
        <v>0</v>
      </c>
      <c r="E467" s="14" t="s">
        <v>54</v>
      </c>
      <c r="F467" s="10">
        <v>2</v>
      </c>
      <c r="G467" s="10">
        <v>2</v>
      </c>
      <c r="H467" s="15">
        <v>1217.7</v>
      </c>
      <c r="I467" s="15">
        <v>1012.2</v>
      </c>
      <c r="J467" s="10">
        <v>440.7</v>
      </c>
      <c r="K467" s="11">
        <v>82</v>
      </c>
      <c r="L467" s="12">
        <v>2212102.38</v>
      </c>
      <c r="M467" s="12">
        <v>0</v>
      </c>
      <c r="N467" s="12">
        <v>0</v>
      </c>
      <c r="O467" s="12">
        <v>0</v>
      </c>
      <c r="P467" s="12">
        <f t="shared" si="101"/>
        <v>2212102.38</v>
      </c>
      <c r="Q467" s="12">
        <f t="shared" si="100"/>
        <v>2185.4400118553644</v>
      </c>
      <c r="R467" s="12">
        <v>10685.67</v>
      </c>
      <c r="S467" s="13">
        <v>43100</v>
      </c>
    </row>
    <row r="468" spans="1:19" s="16" customFormat="1" x14ac:dyDescent="0.3">
      <c r="A468" s="10">
        <v>423</v>
      </c>
      <c r="B468" s="8" t="s">
        <v>429</v>
      </c>
      <c r="C468" s="9">
        <v>1987</v>
      </c>
      <c r="D468" s="10">
        <v>0</v>
      </c>
      <c r="E468" s="14" t="s">
        <v>54</v>
      </c>
      <c r="F468" s="10">
        <v>2</v>
      </c>
      <c r="G468" s="10">
        <v>2</v>
      </c>
      <c r="H468" s="15">
        <v>1211.2</v>
      </c>
      <c r="I468" s="15">
        <v>1012.5</v>
      </c>
      <c r="J468" s="10">
        <v>463.1</v>
      </c>
      <c r="K468" s="11">
        <v>72</v>
      </c>
      <c r="L468" s="12">
        <v>2212758.02</v>
      </c>
      <c r="M468" s="12">
        <v>0</v>
      </c>
      <c r="N468" s="12">
        <v>0</v>
      </c>
      <c r="O468" s="12">
        <v>0</v>
      </c>
      <c r="P468" s="12">
        <f t="shared" si="101"/>
        <v>2212758.02</v>
      </c>
      <c r="Q468" s="12">
        <f t="shared" si="100"/>
        <v>2185.4400197530863</v>
      </c>
      <c r="R468" s="12">
        <v>10685.67</v>
      </c>
      <c r="S468" s="13">
        <v>43100</v>
      </c>
    </row>
    <row r="469" spans="1:19" s="16" customFormat="1" x14ac:dyDescent="0.3">
      <c r="A469" s="10">
        <v>424</v>
      </c>
      <c r="B469" s="8" t="s">
        <v>430</v>
      </c>
      <c r="C469" s="9">
        <v>1987</v>
      </c>
      <c r="D469" s="10">
        <v>0</v>
      </c>
      <c r="E469" s="14" t="s">
        <v>54</v>
      </c>
      <c r="F469" s="10">
        <v>2</v>
      </c>
      <c r="G469" s="10">
        <v>2</v>
      </c>
      <c r="H469" s="15">
        <v>1206.0999999999999</v>
      </c>
      <c r="I469" s="15">
        <v>1020</v>
      </c>
      <c r="J469" s="10">
        <v>907.3</v>
      </c>
      <c r="K469" s="11">
        <v>72</v>
      </c>
      <c r="L469" s="12">
        <v>2229148.7999999998</v>
      </c>
      <c r="M469" s="12">
        <v>0</v>
      </c>
      <c r="N469" s="12">
        <v>0</v>
      </c>
      <c r="O469" s="12">
        <v>0</v>
      </c>
      <c r="P469" s="12">
        <f t="shared" si="101"/>
        <v>2229148.7999999998</v>
      </c>
      <c r="Q469" s="12">
        <f t="shared" si="100"/>
        <v>2185.4399999999996</v>
      </c>
      <c r="R469" s="12">
        <v>10685.67</v>
      </c>
      <c r="S469" s="13">
        <v>43100</v>
      </c>
    </row>
    <row r="470" spans="1:19" s="16" customFormat="1" x14ac:dyDescent="0.3">
      <c r="A470" s="10">
        <v>425</v>
      </c>
      <c r="B470" s="8" t="s">
        <v>436</v>
      </c>
      <c r="C470" s="9">
        <v>1996</v>
      </c>
      <c r="D470" s="10">
        <v>0</v>
      </c>
      <c r="E470" s="25" t="s">
        <v>69</v>
      </c>
      <c r="F470" s="10">
        <v>2</v>
      </c>
      <c r="G470" s="10">
        <v>2</v>
      </c>
      <c r="H470" s="15">
        <v>1163.9000000000001</v>
      </c>
      <c r="I470" s="15">
        <v>982.4</v>
      </c>
      <c r="J470" s="10">
        <v>484</v>
      </c>
      <c r="K470" s="11">
        <v>42</v>
      </c>
      <c r="L470" s="12">
        <v>353850.66</v>
      </c>
      <c r="M470" s="12">
        <v>0</v>
      </c>
      <c r="N470" s="12">
        <v>0</v>
      </c>
      <c r="O470" s="12">
        <v>0</v>
      </c>
      <c r="P470" s="12">
        <f t="shared" ref="P470:P488" si="102">L470-(M470+N470+O470)</f>
        <v>353850.66</v>
      </c>
      <c r="Q470" s="12">
        <f t="shared" si="100"/>
        <v>360.19000407166124</v>
      </c>
      <c r="R470" s="12">
        <v>17606.61</v>
      </c>
      <c r="S470" s="13">
        <v>43100</v>
      </c>
    </row>
    <row r="471" spans="1:19" s="16" customFormat="1" x14ac:dyDescent="0.3">
      <c r="A471" s="10">
        <v>426</v>
      </c>
      <c r="B471" s="8" t="s">
        <v>1277</v>
      </c>
      <c r="C471" s="9">
        <v>1990</v>
      </c>
      <c r="D471" s="10">
        <v>0</v>
      </c>
      <c r="E471" s="14" t="s">
        <v>54</v>
      </c>
      <c r="F471" s="10">
        <v>2</v>
      </c>
      <c r="G471" s="10">
        <v>2</v>
      </c>
      <c r="H471" s="15">
        <v>954.2</v>
      </c>
      <c r="I471" s="15">
        <v>578.79999999999995</v>
      </c>
      <c r="J471" s="10">
        <v>222.9</v>
      </c>
      <c r="K471" s="11">
        <v>36</v>
      </c>
      <c r="L471" s="12">
        <v>3005831.11</v>
      </c>
      <c r="M471" s="12">
        <v>0</v>
      </c>
      <c r="N471" s="12">
        <v>0</v>
      </c>
      <c r="O471" s="12">
        <v>0</v>
      </c>
      <c r="P471" s="12">
        <f t="shared" si="102"/>
        <v>3005831.11</v>
      </c>
      <c r="Q471" s="12">
        <f t="shared" si="100"/>
        <v>5193.2120076019355</v>
      </c>
      <c r="R471" s="12">
        <v>10685.67</v>
      </c>
      <c r="S471" s="13">
        <v>43100</v>
      </c>
    </row>
    <row r="472" spans="1:19" s="16" customFormat="1" x14ac:dyDescent="0.3">
      <c r="A472" s="10">
        <v>427</v>
      </c>
      <c r="B472" s="8" t="s">
        <v>1278</v>
      </c>
      <c r="C472" s="9">
        <v>1982</v>
      </c>
      <c r="D472" s="10">
        <v>0</v>
      </c>
      <c r="E472" s="14" t="s">
        <v>54</v>
      </c>
      <c r="F472" s="10">
        <v>2</v>
      </c>
      <c r="G472" s="10">
        <v>3</v>
      </c>
      <c r="H472" s="15">
        <v>853.5</v>
      </c>
      <c r="I472" s="15">
        <v>743.6</v>
      </c>
      <c r="J472" s="10">
        <v>620.70000000000005</v>
      </c>
      <c r="K472" s="11">
        <v>31</v>
      </c>
      <c r="L472" s="12">
        <v>1935315.01</v>
      </c>
      <c r="M472" s="12">
        <v>0</v>
      </c>
      <c r="N472" s="12">
        <v>0</v>
      </c>
      <c r="O472" s="12">
        <v>0</v>
      </c>
      <c r="P472" s="12">
        <f t="shared" si="102"/>
        <v>1935315.01</v>
      </c>
      <c r="Q472" s="12">
        <f t="shared" si="100"/>
        <v>2602.6291151156533</v>
      </c>
      <c r="R472" s="12">
        <v>10685.67</v>
      </c>
      <c r="S472" s="13">
        <v>43100</v>
      </c>
    </row>
    <row r="473" spans="1:19" s="16" customFormat="1" x14ac:dyDescent="0.3">
      <c r="A473" s="10">
        <v>428</v>
      </c>
      <c r="B473" s="8" t="s">
        <v>1279</v>
      </c>
      <c r="C473" s="9">
        <v>1984</v>
      </c>
      <c r="D473" s="10">
        <v>0</v>
      </c>
      <c r="E473" s="25" t="s">
        <v>29</v>
      </c>
      <c r="F473" s="10">
        <v>2</v>
      </c>
      <c r="G473" s="10">
        <v>2</v>
      </c>
      <c r="H473" s="18">
        <v>790.2</v>
      </c>
      <c r="I473" s="18">
        <v>790.2</v>
      </c>
      <c r="J473" s="18">
        <v>591.4</v>
      </c>
      <c r="K473" s="84">
        <v>50</v>
      </c>
      <c r="L473" s="12">
        <v>2408008.52</v>
      </c>
      <c r="M473" s="12">
        <v>0</v>
      </c>
      <c r="N473" s="12">
        <v>0</v>
      </c>
      <c r="O473" s="12">
        <v>0</v>
      </c>
      <c r="P473" s="12">
        <f t="shared" si="102"/>
        <v>2408008.52</v>
      </c>
      <c r="Q473" s="12">
        <f t="shared" si="100"/>
        <v>3047.3405720070868</v>
      </c>
      <c r="R473" s="12">
        <v>27958.74</v>
      </c>
      <c r="S473" s="13">
        <v>43100</v>
      </c>
    </row>
    <row r="474" spans="1:19" s="16" customFormat="1" x14ac:dyDescent="0.3">
      <c r="A474" s="10">
        <v>429</v>
      </c>
      <c r="B474" s="8" t="s">
        <v>1280</v>
      </c>
      <c r="C474" s="9">
        <v>1986</v>
      </c>
      <c r="D474" s="10">
        <v>0</v>
      </c>
      <c r="E474" s="14" t="s">
        <v>54</v>
      </c>
      <c r="F474" s="10">
        <v>2</v>
      </c>
      <c r="G474" s="10">
        <v>2</v>
      </c>
      <c r="H474" s="15">
        <v>1312</v>
      </c>
      <c r="I474" s="15">
        <v>985</v>
      </c>
      <c r="J474" s="10">
        <v>73.900000000000006</v>
      </c>
      <c r="K474" s="11">
        <v>86</v>
      </c>
      <c r="L474" s="12">
        <v>2100138.2000000002</v>
      </c>
      <c r="M474" s="12">
        <v>0</v>
      </c>
      <c r="N474" s="12">
        <v>0</v>
      </c>
      <c r="O474" s="12">
        <v>0</v>
      </c>
      <c r="P474" s="12">
        <f t="shared" si="102"/>
        <v>2100138.2000000002</v>
      </c>
      <c r="Q474" s="12">
        <f t="shared" si="100"/>
        <v>2132.1200000000003</v>
      </c>
      <c r="R474" s="12">
        <v>10685.67</v>
      </c>
      <c r="S474" s="13">
        <v>43100</v>
      </c>
    </row>
    <row r="475" spans="1:19" s="16" customFormat="1" x14ac:dyDescent="0.3">
      <c r="A475" s="10">
        <v>430</v>
      </c>
      <c r="B475" s="8" t="s">
        <v>1281</v>
      </c>
      <c r="C475" s="9">
        <v>1986</v>
      </c>
      <c r="D475" s="10">
        <v>0</v>
      </c>
      <c r="E475" s="14" t="s">
        <v>54</v>
      </c>
      <c r="F475" s="10">
        <v>2</v>
      </c>
      <c r="G475" s="10">
        <v>2</v>
      </c>
      <c r="H475" s="15">
        <v>841.5</v>
      </c>
      <c r="I475" s="15">
        <v>736.5</v>
      </c>
      <c r="J475" s="10">
        <v>681.2</v>
      </c>
      <c r="K475" s="11">
        <v>44</v>
      </c>
      <c r="L475" s="12">
        <v>1252602.3899999999</v>
      </c>
      <c r="M475" s="12">
        <v>0</v>
      </c>
      <c r="N475" s="12">
        <v>0</v>
      </c>
      <c r="O475" s="12">
        <v>0</v>
      </c>
      <c r="P475" s="12">
        <f t="shared" si="102"/>
        <v>1252602.3899999999</v>
      </c>
      <c r="Q475" s="12">
        <f t="shared" si="100"/>
        <v>1700.7500203665986</v>
      </c>
      <c r="R475" s="12">
        <v>10685.67</v>
      </c>
      <c r="S475" s="13">
        <v>43100</v>
      </c>
    </row>
    <row r="476" spans="1:19" s="16" customFormat="1" x14ac:dyDescent="0.3">
      <c r="A476" s="10">
        <v>431</v>
      </c>
      <c r="B476" s="8" t="s">
        <v>1282</v>
      </c>
      <c r="C476" s="9">
        <v>1984</v>
      </c>
      <c r="D476" s="10">
        <v>0</v>
      </c>
      <c r="E476" s="14" t="s">
        <v>54</v>
      </c>
      <c r="F476" s="10">
        <v>2</v>
      </c>
      <c r="G476" s="10">
        <v>2</v>
      </c>
      <c r="H476" s="15">
        <v>822.3</v>
      </c>
      <c r="I476" s="15">
        <v>717</v>
      </c>
      <c r="J476" s="10">
        <v>517</v>
      </c>
      <c r="K476" s="11">
        <v>53</v>
      </c>
      <c r="L476" s="12">
        <v>1830851.74</v>
      </c>
      <c r="M476" s="12">
        <v>0</v>
      </c>
      <c r="N476" s="12">
        <v>0</v>
      </c>
      <c r="O476" s="12">
        <v>0</v>
      </c>
      <c r="P476" s="12">
        <f t="shared" si="102"/>
        <v>1830851.74</v>
      </c>
      <c r="Q476" s="12">
        <f t="shared" si="100"/>
        <v>2553.4891771269176</v>
      </c>
      <c r="R476" s="12">
        <v>10685.67</v>
      </c>
      <c r="S476" s="13">
        <v>43100</v>
      </c>
    </row>
    <row r="477" spans="1:19" s="16" customFormat="1" x14ac:dyDescent="0.3">
      <c r="A477" s="10">
        <v>432</v>
      </c>
      <c r="B477" s="8" t="s">
        <v>1283</v>
      </c>
      <c r="C477" s="9">
        <v>1985</v>
      </c>
      <c r="D477" s="10">
        <v>0</v>
      </c>
      <c r="E477" s="14" t="s">
        <v>54</v>
      </c>
      <c r="F477" s="10">
        <v>2</v>
      </c>
      <c r="G477" s="10">
        <v>3</v>
      </c>
      <c r="H477" s="15">
        <v>846.6</v>
      </c>
      <c r="I477" s="15">
        <v>737.1</v>
      </c>
      <c r="J477" s="10">
        <v>665.7</v>
      </c>
      <c r="K477" s="11">
        <v>46</v>
      </c>
      <c r="L477" s="12">
        <v>1729729.33</v>
      </c>
      <c r="M477" s="12">
        <v>0</v>
      </c>
      <c r="N477" s="12">
        <v>0</v>
      </c>
      <c r="O477" s="12">
        <v>0</v>
      </c>
      <c r="P477" s="12">
        <f t="shared" si="102"/>
        <v>1729729.33</v>
      </c>
      <c r="Q477" s="12">
        <f t="shared" si="100"/>
        <v>2346.6684710351378</v>
      </c>
      <c r="R477" s="12">
        <v>10685.67</v>
      </c>
      <c r="S477" s="13">
        <v>43100</v>
      </c>
    </row>
    <row r="478" spans="1:19" s="16" customFormat="1" x14ac:dyDescent="0.3">
      <c r="A478" s="10">
        <v>433</v>
      </c>
      <c r="B478" s="8" t="s">
        <v>1284</v>
      </c>
      <c r="C478" s="9">
        <v>1985</v>
      </c>
      <c r="D478" s="10">
        <v>0</v>
      </c>
      <c r="E478" s="14" t="s">
        <v>54</v>
      </c>
      <c r="F478" s="10">
        <v>2</v>
      </c>
      <c r="G478" s="10">
        <v>3</v>
      </c>
      <c r="H478" s="15">
        <v>834.8</v>
      </c>
      <c r="I478" s="15">
        <v>726.7</v>
      </c>
      <c r="J478" s="10">
        <v>640.9</v>
      </c>
      <c r="K478" s="11">
        <v>31</v>
      </c>
      <c r="L478" s="12">
        <v>875738.9</v>
      </c>
      <c r="M478" s="12">
        <v>0</v>
      </c>
      <c r="N478" s="12">
        <v>0</v>
      </c>
      <c r="O478" s="12">
        <v>0</v>
      </c>
      <c r="P478" s="12">
        <f t="shared" si="102"/>
        <v>875738.9</v>
      </c>
      <c r="Q478" s="12">
        <f t="shared" si="100"/>
        <v>1205.0899958717489</v>
      </c>
      <c r="R478" s="12">
        <v>10685.67</v>
      </c>
      <c r="S478" s="13">
        <v>43100</v>
      </c>
    </row>
    <row r="479" spans="1:19" s="16" customFormat="1" x14ac:dyDescent="0.3">
      <c r="A479" s="10">
        <v>434</v>
      </c>
      <c r="B479" s="8" t="s">
        <v>1285</v>
      </c>
      <c r="C479" s="9">
        <v>1985</v>
      </c>
      <c r="D479" s="10">
        <v>0</v>
      </c>
      <c r="E479" s="25" t="s">
        <v>29</v>
      </c>
      <c r="F479" s="10">
        <v>2</v>
      </c>
      <c r="G479" s="10">
        <v>2</v>
      </c>
      <c r="H479" s="15">
        <v>806</v>
      </c>
      <c r="I479" s="15">
        <v>739.3</v>
      </c>
      <c r="J479" s="10">
        <v>637.1</v>
      </c>
      <c r="K479" s="11">
        <v>55</v>
      </c>
      <c r="L479" s="12">
        <v>3141692.33</v>
      </c>
      <c r="M479" s="12">
        <v>0</v>
      </c>
      <c r="N479" s="12">
        <v>0</v>
      </c>
      <c r="O479" s="12">
        <v>0</v>
      </c>
      <c r="P479" s="12">
        <f t="shared" si="102"/>
        <v>3141692.33</v>
      </c>
      <c r="Q479" s="12">
        <f t="shared" si="100"/>
        <v>4249.5500202894636</v>
      </c>
      <c r="R479" s="12">
        <v>27958.74</v>
      </c>
      <c r="S479" s="13">
        <v>43100</v>
      </c>
    </row>
    <row r="480" spans="1:19" s="16" customFormat="1" x14ac:dyDescent="0.3">
      <c r="A480" s="10">
        <v>435</v>
      </c>
      <c r="B480" s="8" t="s">
        <v>1286</v>
      </c>
      <c r="C480" s="9">
        <v>1986</v>
      </c>
      <c r="D480" s="10">
        <v>0</v>
      </c>
      <c r="E480" s="25" t="s">
        <v>29</v>
      </c>
      <c r="F480" s="10">
        <v>2</v>
      </c>
      <c r="G480" s="10">
        <v>2</v>
      </c>
      <c r="H480" s="15">
        <v>793.8</v>
      </c>
      <c r="I480" s="15">
        <v>724.9</v>
      </c>
      <c r="J480" s="10">
        <v>600.79999999999995</v>
      </c>
      <c r="K480" s="11">
        <v>40</v>
      </c>
      <c r="L480" s="12">
        <v>3024297.67</v>
      </c>
      <c r="M480" s="12">
        <v>0</v>
      </c>
      <c r="N480" s="12">
        <v>0</v>
      </c>
      <c r="O480" s="12">
        <v>0</v>
      </c>
      <c r="P480" s="12">
        <f t="shared" si="102"/>
        <v>3024297.67</v>
      </c>
      <c r="Q480" s="12">
        <f t="shared" si="100"/>
        <v>4172.0205131742314</v>
      </c>
      <c r="R480" s="12">
        <v>27958.74</v>
      </c>
      <c r="S480" s="13">
        <v>43100</v>
      </c>
    </row>
    <row r="481" spans="1:19" s="16" customFormat="1" x14ac:dyDescent="0.3">
      <c r="A481" s="10">
        <v>436</v>
      </c>
      <c r="B481" s="8" t="s">
        <v>1287</v>
      </c>
      <c r="C481" s="9">
        <v>1986</v>
      </c>
      <c r="D481" s="10">
        <v>0</v>
      </c>
      <c r="E481" s="25" t="s">
        <v>29</v>
      </c>
      <c r="F481" s="10">
        <v>2</v>
      </c>
      <c r="G481" s="10">
        <v>2</v>
      </c>
      <c r="H481" s="15">
        <v>789</v>
      </c>
      <c r="I481" s="15">
        <v>725.2</v>
      </c>
      <c r="J481" s="10">
        <v>684.6</v>
      </c>
      <c r="K481" s="11">
        <v>62</v>
      </c>
      <c r="L481" s="12">
        <v>3468788.5</v>
      </c>
      <c r="M481" s="12">
        <v>0</v>
      </c>
      <c r="N481" s="12">
        <v>0</v>
      </c>
      <c r="O481" s="12">
        <v>0</v>
      </c>
      <c r="P481" s="12">
        <f t="shared" si="102"/>
        <v>3468788.5</v>
      </c>
      <c r="Q481" s="12">
        <f t="shared" si="100"/>
        <v>4783.2163541092114</v>
      </c>
      <c r="R481" s="12">
        <v>27958.74</v>
      </c>
      <c r="S481" s="13">
        <v>43100</v>
      </c>
    </row>
    <row r="482" spans="1:19" s="16" customFormat="1" x14ac:dyDescent="0.3">
      <c r="A482" s="10">
        <v>437</v>
      </c>
      <c r="B482" s="8" t="s">
        <v>1288</v>
      </c>
      <c r="C482" s="9">
        <v>1984</v>
      </c>
      <c r="D482" s="10">
        <v>0</v>
      </c>
      <c r="E482" s="14" t="s">
        <v>54</v>
      </c>
      <c r="F482" s="10">
        <v>2</v>
      </c>
      <c r="G482" s="10">
        <v>3</v>
      </c>
      <c r="H482" s="15">
        <v>841.4</v>
      </c>
      <c r="I482" s="15">
        <v>740</v>
      </c>
      <c r="J482" s="10">
        <v>493.2</v>
      </c>
      <c r="K482" s="11">
        <v>37</v>
      </c>
      <c r="L482" s="12">
        <v>1883818.38</v>
      </c>
      <c r="M482" s="12">
        <v>0</v>
      </c>
      <c r="N482" s="12">
        <v>0</v>
      </c>
      <c r="O482" s="12">
        <v>0</v>
      </c>
      <c r="P482" s="12">
        <f t="shared" si="102"/>
        <v>1883818.38</v>
      </c>
      <c r="Q482" s="12">
        <f t="shared" si="100"/>
        <v>2545.7005135135132</v>
      </c>
      <c r="R482" s="12">
        <v>10685.67</v>
      </c>
      <c r="S482" s="13">
        <v>43100</v>
      </c>
    </row>
    <row r="483" spans="1:19" s="16" customFormat="1" x14ac:dyDescent="0.3">
      <c r="A483" s="10">
        <v>438</v>
      </c>
      <c r="B483" s="8" t="s">
        <v>1289</v>
      </c>
      <c r="C483" s="9">
        <v>1984</v>
      </c>
      <c r="D483" s="10">
        <v>0</v>
      </c>
      <c r="E483" s="14" t="s">
        <v>54</v>
      </c>
      <c r="F483" s="10">
        <v>2</v>
      </c>
      <c r="G483" s="10">
        <v>3</v>
      </c>
      <c r="H483" s="15">
        <v>857.9</v>
      </c>
      <c r="I483" s="15">
        <v>750.7</v>
      </c>
      <c r="J483" s="10">
        <v>446.4</v>
      </c>
      <c r="K483" s="11">
        <v>51</v>
      </c>
      <c r="L483" s="12">
        <v>166032.32000000001</v>
      </c>
      <c r="M483" s="12">
        <v>0</v>
      </c>
      <c r="N483" s="12">
        <v>0</v>
      </c>
      <c r="O483" s="12">
        <v>0</v>
      </c>
      <c r="P483" s="12">
        <f t="shared" si="102"/>
        <v>166032.32000000001</v>
      </c>
      <c r="Q483" s="12">
        <f t="shared" si="100"/>
        <v>221.17000133209004</v>
      </c>
      <c r="R483" s="12">
        <v>10685.67</v>
      </c>
      <c r="S483" s="13">
        <v>43100</v>
      </c>
    </row>
    <row r="484" spans="1:19" s="16" customFormat="1" x14ac:dyDescent="0.3">
      <c r="A484" s="10">
        <v>439</v>
      </c>
      <c r="B484" s="8" t="s">
        <v>1290</v>
      </c>
      <c r="C484" s="9">
        <v>1984</v>
      </c>
      <c r="D484" s="10">
        <v>0</v>
      </c>
      <c r="E484" s="14" t="s">
        <v>54</v>
      </c>
      <c r="F484" s="10">
        <v>2</v>
      </c>
      <c r="G484" s="10">
        <v>3</v>
      </c>
      <c r="H484" s="15">
        <v>841.2</v>
      </c>
      <c r="I484" s="15">
        <v>739.5</v>
      </c>
      <c r="J484" s="10">
        <v>424.5</v>
      </c>
      <c r="K484" s="11">
        <v>57</v>
      </c>
      <c r="L484" s="12">
        <v>202985.36</v>
      </c>
      <c r="M484" s="12">
        <v>0</v>
      </c>
      <c r="N484" s="12">
        <v>0</v>
      </c>
      <c r="O484" s="12">
        <v>0</v>
      </c>
      <c r="P484" s="12">
        <f t="shared" si="102"/>
        <v>202985.36</v>
      </c>
      <c r="Q484" s="12">
        <f t="shared" si="100"/>
        <v>274.49000676132522</v>
      </c>
      <c r="R484" s="12">
        <v>10685.67</v>
      </c>
      <c r="S484" s="13">
        <v>43100</v>
      </c>
    </row>
    <row r="485" spans="1:19" s="16" customFormat="1" x14ac:dyDescent="0.3">
      <c r="A485" s="10">
        <v>440</v>
      </c>
      <c r="B485" s="8" t="s">
        <v>1291</v>
      </c>
      <c r="C485" s="9">
        <v>1984</v>
      </c>
      <c r="D485" s="10">
        <v>0</v>
      </c>
      <c r="E485" s="14" t="s">
        <v>54</v>
      </c>
      <c r="F485" s="10">
        <v>2</v>
      </c>
      <c r="G485" s="10">
        <v>2</v>
      </c>
      <c r="H485" s="15">
        <v>916.8</v>
      </c>
      <c r="I485" s="15">
        <v>788.9</v>
      </c>
      <c r="J485" s="10">
        <v>592.20000000000005</v>
      </c>
      <c r="K485" s="11">
        <v>55</v>
      </c>
      <c r="L485" s="12">
        <v>174481.01</v>
      </c>
      <c r="M485" s="12">
        <v>0</v>
      </c>
      <c r="N485" s="12">
        <v>0</v>
      </c>
      <c r="O485" s="12">
        <v>0</v>
      </c>
      <c r="P485" s="12">
        <f t="shared" si="102"/>
        <v>174481.01</v>
      </c>
      <c r="Q485" s="12">
        <f t="shared" si="100"/>
        <v>221.16999619723669</v>
      </c>
      <c r="R485" s="12">
        <v>10685.67</v>
      </c>
      <c r="S485" s="13">
        <v>43100</v>
      </c>
    </row>
    <row r="486" spans="1:19" s="16" customFormat="1" x14ac:dyDescent="0.3">
      <c r="A486" s="10">
        <v>441</v>
      </c>
      <c r="B486" s="8" t="s">
        <v>437</v>
      </c>
      <c r="C486" s="9">
        <v>1996</v>
      </c>
      <c r="D486" s="10">
        <v>0</v>
      </c>
      <c r="E486" s="25" t="s">
        <v>69</v>
      </c>
      <c r="F486" s="10">
        <v>5</v>
      </c>
      <c r="G486" s="10">
        <v>1</v>
      </c>
      <c r="H486" s="15">
        <v>3540.3</v>
      </c>
      <c r="I486" s="15">
        <v>2622.5</v>
      </c>
      <c r="J486" s="10">
        <v>1331.8</v>
      </c>
      <c r="K486" s="11">
        <v>229</v>
      </c>
      <c r="L486" s="12">
        <v>2721737.72</v>
      </c>
      <c r="M486" s="12">
        <v>0</v>
      </c>
      <c r="N486" s="12">
        <v>0</v>
      </c>
      <c r="O486" s="12">
        <v>0</v>
      </c>
      <c r="P486" s="12">
        <f t="shared" si="102"/>
        <v>2721737.72</v>
      </c>
      <c r="Q486" s="12">
        <f t="shared" si="100"/>
        <v>1037.8408846520497</v>
      </c>
      <c r="R486" s="12">
        <v>17606.61</v>
      </c>
      <c r="S486" s="13">
        <v>43100</v>
      </c>
    </row>
    <row r="487" spans="1:19" s="16" customFormat="1" ht="26.4" x14ac:dyDescent="0.3">
      <c r="A487" s="10">
        <v>442</v>
      </c>
      <c r="B487" s="8" t="s">
        <v>438</v>
      </c>
      <c r="C487" s="9">
        <v>1986</v>
      </c>
      <c r="D487" s="10">
        <v>0</v>
      </c>
      <c r="E487" s="25" t="s">
        <v>69</v>
      </c>
      <c r="F487" s="10">
        <v>5</v>
      </c>
      <c r="G487" s="10">
        <v>2</v>
      </c>
      <c r="H487" s="15">
        <v>3009.9</v>
      </c>
      <c r="I487" s="15">
        <v>2443.4</v>
      </c>
      <c r="J487" s="10">
        <v>2314.5</v>
      </c>
      <c r="K487" s="11">
        <v>221</v>
      </c>
      <c r="L487" s="12">
        <v>7909794.04</v>
      </c>
      <c r="M487" s="12">
        <v>0</v>
      </c>
      <c r="N487" s="12">
        <v>0</v>
      </c>
      <c r="O487" s="12">
        <v>0</v>
      </c>
      <c r="P487" s="12">
        <f t="shared" si="102"/>
        <v>7909794.04</v>
      </c>
      <c r="Q487" s="12">
        <f t="shared" si="100"/>
        <v>3237.2080052386018</v>
      </c>
      <c r="R487" s="12">
        <v>17606.61</v>
      </c>
      <c r="S487" s="13">
        <v>43100</v>
      </c>
    </row>
    <row r="488" spans="1:19" s="16" customFormat="1" x14ac:dyDescent="0.3">
      <c r="A488" s="10">
        <v>443</v>
      </c>
      <c r="B488" s="8" t="s">
        <v>1292</v>
      </c>
      <c r="C488" s="9">
        <v>1986</v>
      </c>
      <c r="D488" s="10">
        <v>0</v>
      </c>
      <c r="E488" s="25" t="s">
        <v>69</v>
      </c>
      <c r="F488" s="10">
        <v>5</v>
      </c>
      <c r="G488" s="10">
        <v>2</v>
      </c>
      <c r="H488" s="15">
        <v>3009.9</v>
      </c>
      <c r="I488" s="15">
        <v>2443.4</v>
      </c>
      <c r="J488" s="10">
        <v>2314.5</v>
      </c>
      <c r="K488" s="11">
        <v>219</v>
      </c>
      <c r="L488" s="12">
        <v>35760697.969999999</v>
      </c>
      <c r="M488" s="12">
        <v>0</v>
      </c>
      <c r="N488" s="12">
        <v>0</v>
      </c>
      <c r="O488" s="12">
        <v>0</v>
      </c>
      <c r="P488" s="12">
        <f t="shared" si="102"/>
        <v>35760697.969999999</v>
      </c>
      <c r="Q488" s="12">
        <f t="shared" si="100"/>
        <v>14635.629847753129</v>
      </c>
      <c r="R488" s="12">
        <v>17606.61</v>
      </c>
      <c r="S488" s="13">
        <v>43100</v>
      </c>
    </row>
    <row r="489" spans="1:19" s="16" customFormat="1" x14ac:dyDescent="0.3">
      <c r="A489" s="10">
        <v>444</v>
      </c>
      <c r="B489" s="8" t="s">
        <v>439</v>
      </c>
      <c r="C489" s="9">
        <v>1991</v>
      </c>
      <c r="D489" s="10">
        <v>0</v>
      </c>
      <c r="E489" s="25" t="s">
        <v>69</v>
      </c>
      <c r="F489" s="10">
        <v>5</v>
      </c>
      <c r="G489" s="10">
        <v>6</v>
      </c>
      <c r="H489" s="15">
        <v>5823.5</v>
      </c>
      <c r="I489" s="15">
        <v>5084.1000000000004</v>
      </c>
      <c r="J489" s="10">
        <v>4899</v>
      </c>
      <c r="K489" s="11">
        <v>291</v>
      </c>
      <c r="L489" s="12">
        <v>6181817</v>
      </c>
      <c r="M489" s="12">
        <v>0</v>
      </c>
      <c r="N489" s="12">
        <v>0</v>
      </c>
      <c r="O489" s="12">
        <v>0</v>
      </c>
      <c r="P489" s="12">
        <f t="shared" ref="P489:P495" si="103">L489-(M489+N489+O489)</f>
        <v>6181817</v>
      </c>
      <c r="Q489" s="12">
        <f t="shared" si="100"/>
        <v>1215.9117641273774</v>
      </c>
      <c r="R489" s="12">
        <v>17606.61</v>
      </c>
      <c r="S489" s="13">
        <v>43100</v>
      </c>
    </row>
    <row r="490" spans="1:19" s="16" customFormat="1" x14ac:dyDescent="0.3">
      <c r="A490" s="10">
        <v>445</v>
      </c>
      <c r="B490" s="8" t="s">
        <v>440</v>
      </c>
      <c r="C490" s="9">
        <v>1996</v>
      </c>
      <c r="D490" s="10">
        <v>0</v>
      </c>
      <c r="E490" s="25" t="s">
        <v>29</v>
      </c>
      <c r="F490" s="10">
        <v>2</v>
      </c>
      <c r="G490" s="10">
        <v>1</v>
      </c>
      <c r="H490" s="15">
        <v>395.2</v>
      </c>
      <c r="I490" s="15">
        <v>334.1</v>
      </c>
      <c r="J490" s="10">
        <v>221.9</v>
      </c>
      <c r="K490" s="11">
        <v>16</v>
      </c>
      <c r="L490" s="12">
        <v>680025.15</v>
      </c>
      <c r="M490" s="12">
        <v>0</v>
      </c>
      <c r="N490" s="12">
        <v>0</v>
      </c>
      <c r="O490" s="12">
        <v>0</v>
      </c>
      <c r="P490" s="12">
        <f t="shared" si="103"/>
        <v>680025.15</v>
      </c>
      <c r="Q490" s="12">
        <f t="shared" si="100"/>
        <v>2035.394043699491</v>
      </c>
      <c r="R490" s="12">
        <v>27958.74</v>
      </c>
      <c r="S490" s="13">
        <v>43100</v>
      </c>
    </row>
    <row r="491" spans="1:19" s="16" customFormat="1" x14ac:dyDescent="0.3">
      <c r="A491" s="10">
        <v>446</v>
      </c>
      <c r="B491" s="8" t="s">
        <v>441</v>
      </c>
      <c r="C491" s="9">
        <v>1991</v>
      </c>
      <c r="D491" s="10">
        <v>0</v>
      </c>
      <c r="E491" s="14" t="s">
        <v>54</v>
      </c>
      <c r="F491" s="10">
        <v>2</v>
      </c>
      <c r="G491" s="10">
        <v>3</v>
      </c>
      <c r="H491" s="15">
        <v>1164.0999999999999</v>
      </c>
      <c r="I491" s="15">
        <v>883.2</v>
      </c>
      <c r="J491" s="10">
        <v>883.2</v>
      </c>
      <c r="K491" s="11">
        <v>58</v>
      </c>
      <c r="L491" s="12">
        <v>2532485.98</v>
      </c>
      <c r="M491" s="12">
        <v>0</v>
      </c>
      <c r="N491" s="12">
        <v>0</v>
      </c>
      <c r="O491" s="12">
        <v>0</v>
      </c>
      <c r="P491" s="12">
        <f t="shared" si="103"/>
        <v>2532485.98</v>
      </c>
      <c r="Q491" s="12">
        <f t="shared" si="100"/>
        <v>2867.3980751811591</v>
      </c>
      <c r="R491" s="12">
        <v>10685.67</v>
      </c>
      <c r="S491" s="13">
        <v>43100</v>
      </c>
    </row>
    <row r="492" spans="1:19" s="16" customFormat="1" x14ac:dyDescent="0.3">
      <c r="A492" s="10">
        <v>447</v>
      </c>
      <c r="B492" s="8" t="s">
        <v>442</v>
      </c>
      <c r="C492" s="9">
        <v>1989</v>
      </c>
      <c r="D492" s="10">
        <v>0</v>
      </c>
      <c r="E492" s="25" t="s">
        <v>69</v>
      </c>
      <c r="F492" s="10">
        <v>5</v>
      </c>
      <c r="G492" s="10">
        <v>4</v>
      </c>
      <c r="H492" s="15">
        <v>4071</v>
      </c>
      <c r="I492" s="15">
        <v>3533.2</v>
      </c>
      <c r="J492" s="10">
        <v>3111.3</v>
      </c>
      <c r="K492" s="11">
        <v>198</v>
      </c>
      <c r="L492" s="12">
        <v>9078869.2200000007</v>
      </c>
      <c r="M492" s="12">
        <v>0</v>
      </c>
      <c r="N492" s="12">
        <v>0</v>
      </c>
      <c r="O492" s="12">
        <v>0</v>
      </c>
      <c r="P492" s="12">
        <f t="shared" si="103"/>
        <v>9078869.2200000007</v>
      </c>
      <c r="Q492" s="12">
        <f t="shared" si="100"/>
        <v>2569.5882542737463</v>
      </c>
      <c r="R492" s="12">
        <v>17606.61</v>
      </c>
      <c r="S492" s="13">
        <v>43100</v>
      </c>
    </row>
    <row r="493" spans="1:19" s="16" customFormat="1" x14ac:dyDescent="0.3">
      <c r="A493" s="10">
        <v>448</v>
      </c>
      <c r="B493" s="8" t="s">
        <v>443</v>
      </c>
      <c r="C493" s="9">
        <v>1988</v>
      </c>
      <c r="D493" s="10">
        <v>0</v>
      </c>
      <c r="E493" s="25" t="s">
        <v>69</v>
      </c>
      <c r="F493" s="10">
        <v>5</v>
      </c>
      <c r="G493" s="10">
        <v>4</v>
      </c>
      <c r="H493" s="15">
        <v>4050.6</v>
      </c>
      <c r="I493" s="15">
        <v>3539.9</v>
      </c>
      <c r="J493" s="10">
        <v>3330.4</v>
      </c>
      <c r="K493" s="11">
        <v>186</v>
      </c>
      <c r="L493" s="12">
        <v>9047846.0899999999</v>
      </c>
      <c r="M493" s="12">
        <v>0</v>
      </c>
      <c r="N493" s="12">
        <v>0</v>
      </c>
      <c r="O493" s="12">
        <v>0</v>
      </c>
      <c r="P493" s="12">
        <f t="shared" si="103"/>
        <v>9047846.0899999999</v>
      </c>
      <c r="Q493" s="12">
        <f t="shared" si="100"/>
        <v>2555.9609282748097</v>
      </c>
      <c r="R493" s="12">
        <v>17606.61</v>
      </c>
      <c r="S493" s="13">
        <v>43100</v>
      </c>
    </row>
    <row r="494" spans="1:19" s="16" customFormat="1" x14ac:dyDescent="0.3">
      <c r="A494" s="10">
        <v>449</v>
      </c>
      <c r="B494" s="8" t="s">
        <v>432</v>
      </c>
      <c r="C494" s="9">
        <v>1982</v>
      </c>
      <c r="D494" s="10">
        <v>0</v>
      </c>
      <c r="E494" s="25" t="s">
        <v>29</v>
      </c>
      <c r="F494" s="10">
        <v>2</v>
      </c>
      <c r="G494" s="10">
        <v>3</v>
      </c>
      <c r="H494" s="15">
        <v>963.7</v>
      </c>
      <c r="I494" s="15">
        <v>861.6</v>
      </c>
      <c r="J494" s="10">
        <v>721.1</v>
      </c>
      <c r="K494" s="11">
        <v>55</v>
      </c>
      <c r="L494" s="12">
        <v>1525281.86</v>
      </c>
      <c r="M494" s="12">
        <v>0</v>
      </c>
      <c r="N494" s="12">
        <v>0</v>
      </c>
      <c r="O494" s="12">
        <f t="shared" ref="O494:O495" si="104">ROUND(L494*0.045,2)</f>
        <v>68637.679999999993</v>
      </c>
      <c r="P494" s="12">
        <f t="shared" si="103"/>
        <v>1456644.1800000002</v>
      </c>
      <c r="Q494" s="12">
        <f t="shared" si="100"/>
        <v>1770.2899953574745</v>
      </c>
      <c r="R494" s="12">
        <v>27958.74</v>
      </c>
      <c r="S494" s="13">
        <v>43100</v>
      </c>
    </row>
    <row r="495" spans="1:19" s="16" customFormat="1" x14ac:dyDescent="0.3">
      <c r="A495" s="10">
        <v>450</v>
      </c>
      <c r="B495" s="8" t="s">
        <v>433</v>
      </c>
      <c r="C495" s="9">
        <v>1995</v>
      </c>
      <c r="D495" s="10">
        <v>0</v>
      </c>
      <c r="E495" s="25" t="s">
        <v>29</v>
      </c>
      <c r="F495" s="10">
        <v>2</v>
      </c>
      <c r="G495" s="10">
        <v>3</v>
      </c>
      <c r="H495" s="15">
        <v>1018.2</v>
      </c>
      <c r="I495" s="15">
        <v>934.7</v>
      </c>
      <c r="J495" s="10">
        <v>725.5</v>
      </c>
      <c r="K495" s="11">
        <v>67</v>
      </c>
      <c r="L495" s="12">
        <v>3676233.07</v>
      </c>
      <c r="M495" s="12">
        <v>0</v>
      </c>
      <c r="N495" s="12">
        <v>0</v>
      </c>
      <c r="O495" s="12">
        <f t="shared" si="104"/>
        <v>165430.49</v>
      </c>
      <c r="P495" s="12">
        <f t="shared" si="103"/>
        <v>3510802.58</v>
      </c>
      <c r="Q495" s="12">
        <f t="shared" si="100"/>
        <v>3933.0620198994325</v>
      </c>
      <c r="R495" s="12">
        <v>27958.74</v>
      </c>
      <c r="S495" s="13">
        <v>43100</v>
      </c>
    </row>
    <row r="496" spans="1:19" s="3" customFormat="1" ht="13.2" x14ac:dyDescent="0.3">
      <c r="A496" s="10"/>
      <c r="B496" s="186" t="s">
        <v>444</v>
      </c>
      <c r="C496" s="187"/>
      <c r="D496" s="19"/>
      <c r="E496" s="19"/>
      <c r="F496" s="19"/>
      <c r="G496" s="19"/>
      <c r="H496" s="17">
        <f>ROUND(SUM(H457:H495),2)</f>
        <v>64096.4</v>
      </c>
      <c r="I496" s="17">
        <f t="shared" ref="I496:P496" si="105">ROUND(SUM(I457:I495),2)</f>
        <v>54852.5</v>
      </c>
      <c r="J496" s="17">
        <f t="shared" si="105"/>
        <v>43115</v>
      </c>
      <c r="K496" s="17">
        <f t="shared" si="105"/>
        <v>3573</v>
      </c>
      <c r="L496" s="17">
        <f t="shared" si="105"/>
        <v>158016290.63999999</v>
      </c>
      <c r="M496" s="17">
        <f t="shared" si="105"/>
        <v>0</v>
      </c>
      <c r="N496" s="17">
        <f t="shared" si="105"/>
        <v>0</v>
      </c>
      <c r="O496" s="17">
        <f t="shared" si="105"/>
        <v>234068.17</v>
      </c>
      <c r="P496" s="17">
        <f t="shared" si="105"/>
        <v>157782222.47</v>
      </c>
      <c r="Q496" s="17">
        <f t="shared" si="100"/>
        <v>2880.7491115263661</v>
      </c>
      <c r="R496" s="17"/>
      <c r="S496" s="10"/>
    </row>
    <row r="497" spans="1:20" s="3" customFormat="1" ht="15.6" x14ac:dyDescent="0.3">
      <c r="A497" s="10"/>
      <c r="B497" s="188" t="s">
        <v>498</v>
      </c>
      <c r="C497" s="189"/>
      <c r="D497" s="19"/>
      <c r="E497" s="19"/>
      <c r="F497" s="19"/>
      <c r="G497" s="19"/>
      <c r="H497" s="17"/>
      <c r="I497" s="17"/>
      <c r="J497" s="17"/>
      <c r="K497" s="24"/>
      <c r="L497" s="17"/>
      <c r="M497" s="17"/>
      <c r="N497" s="17"/>
      <c r="O497" s="17"/>
      <c r="P497" s="17"/>
      <c r="Q497" s="17"/>
      <c r="R497" s="17"/>
      <c r="S497" s="10"/>
      <c r="T497" s="5"/>
    </row>
    <row r="498" spans="1:20" s="16" customFormat="1" x14ac:dyDescent="0.3">
      <c r="A498" s="7">
        <v>451</v>
      </c>
      <c r="B498" s="8" t="s">
        <v>499</v>
      </c>
      <c r="C498" s="9">
        <v>1978</v>
      </c>
      <c r="D498" s="10">
        <v>0</v>
      </c>
      <c r="E498" s="25" t="s">
        <v>29</v>
      </c>
      <c r="F498" s="10">
        <v>5</v>
      </c>
      <c r="G498" s="10">
        <v>2</v>
      </c>
      <c r="H498" s="15">
        <v>5589.4</v>
      </c>
      <c r="I498" s="15">
        <v>3191.3</v>
      </c>
      <c r="J498" s="10">
        <v>3191.3</v>
      </c>
      <c r="K498" s="11">
        <v>250</v>
      </c>
      <c r="L498" s="12">
        <v>7824002.5999999996</v>
      </c>
      <c r="M498" s="12">
        <v>0</v>
      </c>
      <c r="N498" s="12">
        <f t="shared" ref="N498:N503" si="106">ROUND(L498*10%,2)</f>
        <v>782400.26</v>
      </c>
      <c r="O498" s="12">
        <f t="shared" ref="O498" si="107">ROUND(L498*0.045,2)</f>
        <v>352080.12</v>
      </c>
      <c r="P498" s="12">
        <f t="shared" ref="P498:P503" si="108">L498-(M498+N498+O498)</f>
        <v>6689522.2199999997</v>
      </c>
      <c r="Q498" s="12">
        <f t="shared" ref="Q498:Q504" si="109">L498/I498</f>
        <v>2451.6662801992916</v>
      </c>
      <c r="R498" s="12">
        <v>27958.74</v>
      </c>
      <c r="S498" s="13">
        <v>43100</v>
      </c>
    </row>
    <row r="499" spans="1:20" s="16" customFormat="1" x14ac:dyDescent="0.3">
      <c r="A499" s="7">
        <v>452</v>
      </c>
      <c r="B499" s="8" t="s">
        <v>500</v>
      </c>
      <c r="C499" s="9">
        <v>1975</v>
      </c>
      <c r="D499" s="10">
        <v>0</v>
      </c>
      <c r="E499" s="25" t="s">
        <v>29</v>
      </c>
      <c r="F499" s="10">
        <v>5</v>
      </c>
      <c r="G499" s="10">
        <v>4</v>
      </c>
      <c r="H499" s="15">
        <v>3381.91</v>
      </c>
      <c r="I499" s="15">
        <v>3381.91</v>
      </c>
      <c r="J499" s="10">
        <v>3199.51</v>
      </c>
      <c r="K499" s="11">
        <v>172</v>
      </c>
      <c r="L499" s="12">
        <v>12328663.16</v>
      </c>
      <c r="M499" s="12">
        <v>0</v>
      </c>
      <c r="N499" s="12">
        <f t="shared" si="106"/>
        <v>1232866.32</v>
      </c>
      <c r="O499" s="12">
        <f t="shared" ref="O499:O502" si="110">ROUND(L499*0.045,2)</f>
        <v>554789.84</v>
      </c>
      <c r="P499" s="12">
        <f t="shared" si="108"/>
        <v>10541007</v>
      </c>
      <c r="Q499" s="12">
        <f t="shared" si="109"/>
        <v>3645.4734632204882</v>
      </c>
      <c r="R499" s="12">
        <v>27958.74</v>
      </c>
      <c r="S499" s="13">
        <v>43100</v>
      </c>
    </row>
    <row r="500" spans="1:20" s="16" customFormat="1" x14ac:dyDescent="0.3">
      <c r="A500" s="7">
        <v>453</v>
      </c>
      <c r="B500" s="8" t="s">
        <v>501</v>
      </c>
      <c r="C500" s="9">
        <v>1976</v>
      </c>
      <c r="D500" s="10">
        <v>2004</v>
      </c>
      <c r="E500" s="25" t="s">
        <v>29</v>
      </c>
      <c r="F500" s="10">
        <v>5</v>
      </c>
      <c r="G500" s="10">
        <v>8</v>
      </c>
      <c r="H500" s="15">
        <v>6005.6</v>
      </c>
      <c r="I500" s="15">
        <v>6005.6</v>
      </c>
      <c r="J500" s="10">
        <v>5961.1</v>
      </c>
      <c r="K500" s="11">
        <v>307</v>
      </c>
      <c r="L500" s="12">
        <v>23671459.170000002</v>
      </c>
      <c r="M500" s="12">
        <v>0</v>
      </c>
      <c r="N500" s="12">
        <f t="shared" si="106"/>
        <v>2367145.92</v>
      </c>
      <c r="O500" s="12">
        <f t="shared" si="110"/>
        <v>1065215.6599999999</v>
      </c>
      <c r="P500" s="12">
        <f t="shared" si="108"/>
        <v>20239097.590000004</v>
      </c>
      <c r="Q500" s="12">
        <f t="shared" si="109"/>
        <v>3941.5644015585453</v>
      </c>
      <c r="R500" s="12">
        <v>27958.74</v>
      </c>
      <c r="S500" s="13">
        <v>43100</v>
      </c>
    </row>
    <row r="501" spans="1:20" s="16" customFormat="1" x14ac:dyDescent="0.3">
      <c r="A501" s="7">
        <v>454</v>
      </c>
      <c r="B501" s="8" t="s">
        <v>502</v>
      </c>
      <c r="C501" s="9">
        <v>1978</v>
      </c>
      <c r="D501" s="10">
        <v>0</v>
      </c>
      <c r="E501" s="25" t="s">
        <v>29</v>
      </c>
      <c r="F501" s="10">
        <v>5</v>
      </c>
      <c r="G501" s="10">
        <v>2</v>
      </c>
      <c r="H501" s="15">
        <v>5161.82</v>
      </c>
      <c r="I501" s="15">
        <v>3383.21</v>
      </c>
      <c r="J501" s="10">
        <v>3260.61</v>
      </c>
      <c r="K501" s="11">
        <v>177</v>
      </c>
      <c r="L501" s="12">
        <v>6926000.4000000004</v>
      </c>
      <c r="M501" s="12">
        <v>0</v>
      </c>
      <c r="N501" s="12">
        <f t="shared" si="106"/>
        <v>692600.04</v>
      </c>
      <c r="O501" s="12">
        <f t="shared" ref="O501" si="111">ROUND(L501*0.045,2)</f>
        <v>311670.02</v>
      </c>
      <c r="P501" s="12">
        <f t="shared" si="108"/>
        <v>5921730.3399999999</v>
      </c>
      <c r="Q501" s="12">
        <f t="shared" si="109"/>
        <v>2047.1683401266846</v>
      </c>
      <c r="R501" s="12">
        <v>27958.74</v>
      </c>
      <c r="S501" s="13">
        <v>43100</v>
      </c>
    </row>
    <row r="502" spans="1:20" s="16" customFormat="1" x14ac:dyDescent="0.3">
      <c r="A502" s="7">
        <v>455</v>
      </c>
      <c r="B502" s="8" t="s">
        <v>503</v>
      </c>
      <c r="C502" s="9">
        <v>1977</v>
      </c>
      <c r="D502" s="10">
        <v>0</v>
      </c>
      <c r="E502" s="25" t="s">
        <v>29</v>
      </c>
      <c r="F502" s="10">
        <v>5</v>
      </c>
      <c r="G502" s="10">
        <v>4</v>
      </c>
      <c r="H502" s="15">
        <v>5183.9799999999996</v>
      </c>
      <c r="I502" s="15">
        <v>3388.4</v>
      </c>
      <c r="J502" s="10">
        <v>3326.1</v>
      </c>
      <c r="K502" s="11">
        <v>196</v>
      </c>
      <c r="L502" s="12">
        <v>12588473.16</v>
      </c>
      <c r="M502" s="12">
        <v>0</v>
      </c>
      <c r="N502" s="12">
        <f t="shared" si="106"/>
        <v>1258847.32</v>
      </c>
      <c r="O502" s="12">
        <f t="shared" si="110"/>
        <v>566481.29</v>
      </c>
      <c r="P502" s="12">
        <f t="shared" si="108"/>
        <v>10763144.550000001</v>
      </c>
      <c r="Q502" s="12">
        <f t="shared" si="109"/>
        <v>3715.1673828355565</v>
      </c>
      <c r="R502" s="12">
        <v>27958.74</v>
      </c>
      <c r="S502" s="13">
        <v>43100</v>
      </c>
    </row>
    <row r="503" spans="1:20" s="16" customFormat="1" x14ac:dyDescent="0.3">
      <c r="A503" s="7">
        <v>456</v>
      </c>
      <c r="B503" s="8" t="s">
        <v>504</v>
      </c>
      <c r="C503" s="9">
        <v>1976</v>
      </c>
      <c r="D503" s="10">
        <v>0</v>
      </c>
      <c r="E503" s="25" t="s">
        <v>29</v>
      </c>
      <c r="F503" s="10">
        <v>5</v>
      </c>
      <c r="G503" s="10">
        <v>4</v>
      </c>
      <c r="H503" s="15">
        <v>5205.53</v>
      </c>
      <c r="I503" s="15">
        <v>3461.6</v>
      </c>
      <c r="J503" s="10">
        <v>2980.5</v>
      </c>
      <c r="K503" s="11">
        <v>148</v>
      </c>
      <c r="L503" s="12">
        <v>13562022.27</v>
      </c>
      <c r="M503" s="12">
        <v>0</v>
      </c>
      <c r="N503" s="12">
        <f t="shared" si="106"/>
        <v>1356202.23</v>
      </c>
      <c r="O503" s="12">
        <f t="shared" ref="O503" si="112">ROUND(L503*0.045,2)</f>
        <v>610291</v>
      </c>
      <c r="P503" s="12">
        <f t="shared" si="108"/>
        <v>11595529.039999999</v>
      </c>
      <c r="Q503" s="12">
        <f t="shared" si="109"/>
        <v>3917.8478940374393</v>
      </c>
      <c r="R503" s="12">
        <v>27958.74</v>
      </c>
      <c r="S503" s="13">
        <v>43100</v>
      </c>
    </row>
    <row r="504" spans="1:20" s="3" customFormat="1" ht="13.2" x14ac:dyDescent="0.3">
      <c r="A504" s="10"/>
      <c r="B504" s="186" t="s">
        <v>505</v>
      </c>
      <c r="C504" s="187"/>
      <c r="D504" s="19"/>
      <c r="E504" s="19"/>
      <c r="F504" s="19"/>
      <c r="G504" s="19"/>
      <c r="H504" s="17">
        <f>ROUND(SUM(H498:H503),2)</f>
        <v>30528.240000000002</v>
      </c>
      <c r="I504" s="17">
        <f t="shared" ref="I504:L504" si="113">ROUND(SUM(I498:I503),2)</f>
        <v>22812.02</v>
      </c>
      <c r="J504" s="17">
        <f t="shared" si="113"/>
        <v>21919.119999999999</v>
      </c>
      <c r="K504" s="24">
        <f t="shared" si="113"/>
        <v>1250</v>
      </c>
      <c r="L504" s="17">
        <f t="shared" si="113"/>
        <v>76900620.760000005</v>
      </c>
      <c r="M504" s="17">
        <f>ROUND(SUM(M498:M503),2)</f>
        <v>0</v>
      </c>
      <c r="N504" s="17">
        <f>ROUND(SUM(N498:N503),2)</f>
        <v>7690062.0899999999</v>
      </c>
      <c r="O504" s="17">
        <f>ROUND(SUM(O498:O503),2)</f>
        <v>3460527.93</v>
      </c>
      <c r="P504" s="17">
        <f>ROUND(SUM(P498:P503),2)</f>
        <v>65750030.740000002</v>
      </c>
      <c r="Q504" s="17">
        <f t="shared" si="109"/>
        <v>3371.0570462414116</v>
      </c>
      <c r="R504" s="17"/>
      <c r="S504" s="10"/>
      <c r="T504" s="5"/>
    </row>
    <row r="505" spans="1:20" s="3" customFormat="1" ht="15.6" x14ac:dyDescent="0.3">
      <c r="A505" s="10"/>
      <c r="B505" s="188" t="s">
        <v>493</v>
      </c>
      <c r="C505" s="189"/>
      <c r="D505" s="19"/>
      <c r="E505" s="19"/>
      <c r="F505" s="19"/>
      <c r="G505" s="19"/>
      <c r="H505" s="17"/>
      <c r="I505" s="17"/>
      <c r="J505" s="17"/>
      <c r="K505" s="24"/>
      <c r="L505" s="17"/>
      <c r="M505" s="17"/>
      <c r="N505" s="17"/>
      <c r="O505" s="17"/>
      <c r="P505" s="17"/>
      <c r="Q505" s="17"/>
      <c r="R505" s="17"/>
      <c r="S505" s="10"/>
    </row>
    <row r="506" spans="1:20" s="57" customFormat="1" ht="13.2" x14ac:dyDescent="0.3">
      <c r="A506" s="7">
        <v>457</v>
      </c>
      <c r="B506" s="179" t="s">
        <v>1297</v>
      </c>
      <c r="C506" s="9">
        <v>1980</v>
      </c>
      <c r="D506" s="10">
        <v>0</v>
      </c>
      <c r="E506" s="14" t="s">
        <v>462</v>
      </c>
      <c r="F506" s="10">
        <v>2</v>
      </c>
      <c r="G506" s="10">
        <v>3</v>
      </c>
      <c r="H506" s="15">
        <v>844.8</v>
      </c>
      <c r="I506" s="15">
        <v>754</v>
      </c>
      <c r="J506" s="10">
        <v>502.7</v>
      </c>
      <c r="K506" s="11">
        <v>44</v>
      </c>
      <c r="L506" s="12">
        <v>1925146.37</v>
      </c>
      <c r="M506" s="12">
        <v>0</v>
      </c>
      <c r="N506" s="12">
        <v>0</v>
      </c>
      <c r="O506" s="12">
        <v>0</v>
      </c>
      <c r="P506" s="12">
        <f t="shared" ref="P506:P580" si="114">L506-(M506+N506+O506)</f>
        <v>1925146.37</v>
      </c>
      <c r="Q506" s="12">
        <f t="shared" ref="Q506:Q537" si="115">L506/I506</f>
        <v>2553.2445225464194</v>
      </c>
      <c r="R506" s="12">
        <v>10685.67</v>
      </c>
      <c r="S506" s="13">
        <v>43100</v>
      </c>
    </row>
    <row r="507" spans="1:20" s="57" customFormat="1" ht="13.2" x14ac:dyDescent="0.3">
      <c r="A507" s="7">
        <v>458</v>
      </c>
      <c r="B507" s="179" t="s">
        <v>1298</v>
      </c>
      <c r="C507" s="9">
        <v>1975</v>
      </c>
      <c r="D507" s="10">
        <v>0</v>
      </c>
      <c r="E507" s="14" t="s">
        <v>462</v>
      </c>
      <c r="F507" s="10">
        <v>2</v>
      </c>
      <c r="G507" s="10">
        <v>2</v>
      </c>
      <c r="H507" s="15">
        <v>554.29999999999995</v>
      </c>
      <c r="I507" s="15">
        <v>509.3</v>
      </c>
      <c r="J507" s="10">
        <v>340.2</v>
      </c>
      <c r="K507" s="11">
        <v>16</v>
      </c>
      <c r="L507" s="12">
        <v>139797.76000000001</v>
      </c>
      <c r="M507" s="12">
        <v>0</v>
      </c>
      <c r="N507" s="12">
        <v>0</v>
      </c>
      <c r="O507" s="12">
        <v>0</v>
      </c>
      <c r="P507" s="12">
        <f t="shared" si="114"/>
        <v>139797.76000000001</v>
      </c>
      <c r="Q507" s="12">
        <f t="shared" si="115"/>
        <v>274.49000589043789</v>
      </c>
      <c r="R507" s="12">
        <v>10685.67</v>
      </c>
      <c r="S507" s="13">
        <v>43100</v>
      </c>
    </row>
    <row r="508" spans="1:20" s="57" customFormat="1" ht="13.2" x14ac:dyDescent="0.3">
      <c r="A508" s="7">
        <v>459</v>
      </c>
      <c r="B508" s="8" t="s">
        <v>445</v>
      </c>
      <c r="C508" s="9">
        <v>1978</v>
      </c>
      <c r="D508" s="10">
        <v>0</v>
      </c>
      <c r="E508" s="14" t="s">
        <v>54</v>
      </c>
      <c r="F508" s="10">
        <v>2</v>
      </c>
      <c r="G508" s="10">
        <v>3</v>
      </c>
      <c r="H508" s="15">
        <v>828.9</v>
      </c>
      <c r="I508" s="15">
        <v>746.8</v>
      </c>
      <c r="J508" s="10">
        <v>746.8</v>
      </c>
      <c r="K508" s="11">
        <v>35</v>
      </c>
      <c r="L508" s="12">
        <v>899961.21</v>
      </c>
      <c r="M508" s="12">
        <v>0</v>
      </c>
      <c r="N508" s="12">
        <v>0</v>
      </c>
      <c r="O508" s="12">
        <v>0</v>
      </c>
      <c r="P508" s="12">
        <f t="shared" si="114"/>
        <v>899961.21</v>
      </c>
      <c r="Q508" s="12">
        <f t="shared" si="115"/>
        <v>1205.0899973219068</v>
      </c>
      <c r="R508" s="12">
        <v>10685.67</v>
      </c>
      <c r="S508" s="13">
        <v>43100</v>
      </c>
    </row>
    <row r="509" spans="1:20" s="57" customFormat="1" ht="13.2" x14ac:dyDescent="0.3">
      <c r="A509" s="7">
        <v>460</v>
      </c>
      <c r="B509" s="8" t="s">
        <v>1299</v>
      </c>
      <c r="C509" s="9">
        <v>1975</v>
      </c>
      <c r="D509" s="10">
        <v>0</v>
      </c>
      <c r="E509" s="14" t="s">
        <v>462</v>
      </c>
      <c r="F509" s="10">
        <v>2</v>
      </c>
      <c r="G509" s="10">
        <v>2</v>
      </c>
      <c r="H509" s="15">
        <v>549.1</v>
      </c>
      <c r="I509" s="15">
        <v>507.5</v>
      </c>
      <c r="J509" s="10">
        <v>466.6</v>
      </c>
      <c r="K509" s="11">
        <v>22</v>
      </c>
      <c r="L509" s="12">
        <v>561785.44999999995</v>
      </c>
      <c r="M509" s="12">
        <v>0</v>
      </c>
      <c r="N509" s="12">
        <v>0</v>
      </c>
      <c r="O509" s="12">
        <v>0</v>
      </c>
      <c r="P509" s="12">
        <f t="shared" si="114"/>
        <v>561785.44999999995</v>
      </c>
      <c r="Q509" s="12">
        <f t="shared" si="115"/>
        <v>1106.9664039408867</v>
      </c>
      <c r="R509" s="12">
        <v>10685.67</v>
      </c>
      <c r="S509" s="13">
        <v>43100</v>
      </c>
    </row>
    <row r="510" spans="1:20" s="57" customFormat="1" ht="13.2" x14ac:dyDescent="0.3">
      <c r="A510" s="7">
        <v>461</v>
      </c>
      <c r="B510" s="8" t="s">
        <v>446</v>
      </c>
      <c r="C510" s="9">
        <v>1979</v>
      </c>
      <c r="D510" s="10">
        <v>0</v>
      </c>
      <c r="E510" s="14" t="s">
        <v>54</v>
      </c>
      <c r="F510" s="10">
        <v>2</v>
      </c>
      <c r="G510" s="10">
        <v>2</v>
      </c>
      <c r="H510" s="15">
        <v>643.4</v>
      </c>
      <c r="I510" s="15">
        <v>581.9</v>
      </c>
      <c r="J510" s="10">
        <v>509</v>
      </c>
      <c r="K510" s="11">
        <v>21</v>
      </c>
      <c r="L510" s="12">
        <v>1107763.03</v>
      </c>
      <c r="M510" s="12">
        <v>0</v>
      </c>
      <c r="N510" s="12">
        <f>ROUND(L510*10%,2)</f>
        <v>110776.3</v>
      </c>
      <c r="O510" s="12">
        <f t="shared" ref="O510:O512" si="116">ROUND(L510*0.045,2)</f>
        <v>49849.34</v>
      </c>
      <c r="P510" s="12">
        <f t="shared" si="114"/>
        <v>947137.39</v>
      </c>
      <c r="Q510" s="12">
        <f t="shared" si="115"/>
        <v>1903.7</v>
      </c>
      <c r="R510" s="12">
        <v>10685.67</v>
      </c>
      <c r="S510" s="13">
        <v>43100</v>
      </c>
    </row>
    <row r="511" spans="1:20" s="57" customFormat="1" ht="13.2" x14ac:dyDescent="0.3">
      <c r="A511" s="7">
        <v>462</v>
      </c>
      <c r="B511" s="8" t="s">
        <v>447</v>
      </c>
      <c r="C511" s="9">
        <v>1984</v>
      </c>
      <c r="D511" s="10">
        <v>0</v>
      </c>
      <c r="E511" s="14" t="s">
        <v>54</v>
      </c>
      <c r="F511" s="10">
        <v>3</v>
      </c>
      <c r="G511" s="10">
        <v>3</v>
      </c>
      <c r="H511" s="15">
        <v>1211.0999999999999</v>
      </c>
      <c r="I511" s="15">
        <v>1112.8</v>
      </c>
      <c r="J511" s="10">
        <v>746.9</v>
      </c>
      <c r="K511" s="11">
        <v>41</v>
      </c>
      <c r="L511" s="12">
        <v>2118437.36</v>
      </c>
      <c r="M511" s="12">
        <v>0</v>
      </c>
      <c r="N511" s="12">
        <f>ROUND(L511*10%,2)</f>
        <v>211843.74</v>
      </c>
      <c r="O511" s="12">
        <f t="shared" si="116"/>
        <v>95329.68</v>
      </c>
      <c r="P511" s="12">
        <f t="shared" si="114"/>
        <v>1811263.94</v>
      </c>
      <c r="Q511" s="12">
        <f t="shared" si="115"/>
        <v>1903.7</v>
      </c>
      <c r="R511" s="12">
        <v>10685.67</v>
      </c>
      <c r="S511" s="13">
        <v>43100</v>
      </c>
    </row>
    <row r="512" spans="1:20" s="57" customFormat="1" ht="13.2" x14ac:dyDescent="0.3">
      <c r="A512" s="7">
        <v>463</v>
      </c>
      <c r="B512" s="8" t="s">
        <v>448</v>
      </c>
      <c r="C512" s="9">
        <v>1964</v>
      </c>
      <c r="D512" s="10">
        <v>0</v>
      </c>
      <c r="E512" s="14" t="s">
        <v>54</v>
      </c>
      <c r="F512" s="10">
        <v>2</v>
      </c>
      <c r="G512" s="10">
        <v>1</v>
      </c>
      <c r="H512" s="15">
        <v>369.3</v>
      </c>
      <c r="I512" s="15">
        <v>337.3</v>
      </c>
      <c r="J512" s="10">
        <v>337.3</v>
      </c>
      <c r="K512" s="11">
        <v>22</v>
      </c>
      <c r="L512" s="12">
        <v>474931.91</v>
      </c>
      <c r="M512" s="12">
        <v>0</v>
      </c>
      <c r="N512" s="12">
        <f>ROUND(L512*10%,2)</f>
        <v>47493.19</v>
      </c>
      <c r="O512" s="12">
        <f t="shared" si="116"/>
        <v>21371.94</v>
      </c>
      <c r="P512" s="12">
        <f t="shared" si="114"/>
        <v>406066.77999999997</v>
      </c>
      <c r="Q512" s="12">
        <f t="shared" si="115"/>
        <v>1408.040053364957</v>
      </c>
      <c r="R512" s="12">
        <v>10685.67</v>
      </c>
      <c r="S512" s="13">
        <v>43100</v>
      </c>
    </row>
    <row r="513" spans="1:19" s="57" customFormat="1" ht="13.2" x14ac:dyDescent="0.3">
      <c r="A513" s="7">
        <v>464</v>
      </c>
      <c r="B513" s="8" t="s">
        <v>449</v>
      </c>
      <c r="C513" s="9">
        <v>1971</v>
      </c>
      <c r="D513" s="10">
        <v>0</v>
      </c>
      <c r="E513" s="14" t="s">
        <v>54</v>
      </c>
      <c r="F513" s="10">
        <v>2</v>
      </c>
      <c r="G513" s="10">
        <v>2</v>
      </c>
      <c r="H513" s="15">
        <v>549.70000000000005</v>
      </c>
      <c r="I513" s="15">
        <v>504.6</v>
      </c>
      <c r="J513" s="10">
        <v>504.6</v>
      </c>
      <c r="K513" s="11">
        <v>23</v>
      </c>
      <c r="L513" s="12">
        <v>746596.06</v>
      </c>
      <c r="M513" s="12">
        <v>0</v>
      </c>
      <c r="N513" s="12">
        <v>0</v>
      </c>
      <c r="O513" s="12">
        <v>0</v>
      </c>
      <c r="P513" s="12">
        <f t="shared" si="114"/>
        <v>746596.06</v>
      </c>
      <c r="Q513" s="12">
        <f t="shared" si="115"/>
        <v>1479.5799841458581</v>
      </c>
      <c r="R513" s="12">
        <v>10685.67</v>
      </c>
      <c r="S513" s="13">
        <v>43100</v>
      </c>
    </row>
    <row r="514" spans="1:19" s="57" customFormat="1" ht="13.2" x14ac:dyDescent="0.3">
      <c r="A514" s="7">
        <v>465</v>
      </c>
      <c r="B514" s="8" t="s">
        <v>450</v>
      </c>
      <c r="C514" s="9">
        <v>1968</v>
      </c>
      <c r="D514" s="10">
        <v>0</v>
      </c>
      <c r="E514" s="14" t="s">
        <v>54</v>
      </c>
      <c r="F514" s="10">
        <v>2</v>
      </c>
      <c r="G514" s="10">
        <v>1</v>
      </c>
      <c r="H514" s="15">
        <v>358.9</v>
      </c>
      <c r="I514" s="15">
        <v>331.9</v>
      </c>
      <c r="J514" s="10">
        <v>331.9</v>
      </c>
      <c r="K514" s="11">
        <v>40</v>
      </c>
      <c r="L514" s="12">
        <v>399969.37</v>
      </c>
      <c r="M514" s="12">
        <v>0</v>
      </c>
      <c r="N514" s="12">
        <f t="shared" ref="N514:N548" si="117">ROUND(L514*10%,2)</f>
        <v>39996.94</v>
      </c>
      <c r="O514" s="12">
        <f t="shared" ref="O514:O548" si="118">ROUND(N514*0.45,2)</f>
        <v>17998.62</v>
      </c>
      <c r="P514" s="12">
        <f t="shared" si="114"/>
        <v>341973.81</v>
      </c>
      <c r="Q514" s="12">
        <f t="shared" si="115"/>
        <v>1205.0899969870443</v>
      </c>
      <c r="R514" s="12">
        <v>10685.67</v>
      </c>
      <c r="S514" s="13">
        <v>43100</v>
      </c>
    </row>
    <row r="515" spans="1:19" s="57" customFormat="1" ht="13.2" x14ac:dyDescent="0.3">
      <c r="A515" s="7">
        <v>466</v>
      </c>
      <c r="B515" s="8" t="s">
        <v>451</v>
      </c>
      <c r="C515" s="9">
        <v>1989</v>
      </c>
      <c r="D515" s="10">
        <v>0</v>
      </c>
      <c r="E515" s="14" t="s">
        <v>54</v>
      </c>
      <c r="F515" s="10">
        <v>2</v>
      </c>
      <c r="G515" s="10">
        <v>3</v>
      </c>
      <c r="H515" s="15">
        <v>1340.9</v>
      </c>
      <c r="I515" s="15">
        <v>1197.0999999999999</v>
      </c>
      <c r="J515" s="10">
        <v>1197.0999999999999</v>
      </c>
      <c r="K515" s="11">
        <v>43</v>
      </c>
      <c r="L515" s="12">
        <v>2616190.23</v>
      </c>
      <c r="M515" s="12">
        <v>0</v>
      </c>
      <c r="N515" s="12">
        <f t="shared" ref="N515:N522" si="119">ROUND(L515*10%,2)</f>
        <v>261619.02</v>
      </c>
      <c r="O515" s="12">
        <f t="shared" ref="O515:O516" si="120">ROUND(L515*0.045,2)</f>
        <v>117728.56</v>
      </c>
      <c r="P515" s="12">
        <f t="shared" si="114"/>
        <v>2236842.65</v>
      </c>
      <c r="Q515" s="12">
        <f t="shared" si="115"/>
        <v>2185.4400050121126</v>
      </c>
      <c r="R515" s="12">
        <v>10685.67</v>
      </c>
      <c r="S515" s="13">
        <v>43100</v>
      </c>
    </row>
    <row r="516" spans="1:19" s="57" customFormat="1" ht="13.2" x14ac:dyDescent="0.3">
      <c r="A516" s="7">
        <v>467</v>
      </c>
      <c r="B516" s="8" t="s">
        <v>452</v>
      </c>
      <c r="C516" s="9">
        <v>1989</v>
      </c>
      <c r="D516" s="10">
        <v>0</v>
      </c>
      <c r="E516" s="14" t="s">
        <v>54</v>
      </c>
      <c r="F516" s="10">
        <v>2</v>
      </c>
      <c r="G516" s="10">
        <v>3</v>
      </c>
      <c r="H516" s="15">
        <v>1361.5</v>
      </c>
      <c r="I516" s="15">
        <v>1179.9000000000001</v>
      </c>
      <c r="J516" s="10">
        <v>1179.9000000000001</v>
      </c>
      <c r="K516" s="11">
        <v>52</v>
      </c>
      <c r="L516" s="12">
        <v>2578600.65</v>
      </c>
      <c r="M516" s="12">
        <v>0</v>
      </c>
      <c r="N516" s="12">
        <f t="shared" si="119"/>
        <v>257860.07</v>
      </c>
      <c r="O516" s="12">
        <f t="shared" si="120"/>
        <v>116037.03</v>
      </c>
      <c r="P516" s="12">
        <f t="shared" si="114"/>
        <v>2204703.5499999998</v>
      </c>
      <c r="Q516" s="12">
        <f t="shared" si="115"/>
        <v>2185.4399949148228</v>
      </c>
      <c r="R516" s="12">
        <v>10685.67</v>
      </c>
      <c r="S516" s="13">
        <v>43100</v>
      </c>
    </row>
    <row r="517" spans="1:19" s="57" customFormat="1" ht="13.2" x14ac:dyDescent="0.3">
      <c r="A517" s="7">
        <v>468</v>
      </c>
      <c r="B517" s="8" t="s">
        <v>1300</v>
      </c>
      <c r="C517" s="9">
        <v>1973</v>
      </c>
      <c r="D517" s="10">
        <v>0</v>
      </c>
      <c r="E517" s="14" t="s">
        <v>462</v>
      </c>
      <c r="F517" s="10">
        <v>2</v>
      </c>
      <c r="G517" s="10">
        <v>2</v>
      </c>
      <c r="H517" s="15">
        <v>537.6</v>
      </c>
      <c r="I517" s="15">
        <v>495</v>
      </c>
      <c r="J517" s="10">
        <v>371.3</v>
      </c>
      <c r="K517" s="11">
        <v>24</v>
      </c>
      <c r="L517" s="12">
        <v>358227.14</v>
      </c>
      <c r="M517" s="12">
        <v>0</v>
      </c>
      <c r="N517" s="12">
        <f t="shared" si="119"/>
        <v>35822.71</v>
      </c>
      <c r="O517" s="12">
        <f t="shared" ref="O517" si="121">ROUND(N517*0.45,2)</f>
        <v>16120.22</v>
      </c>
      <c r="P517" s="12">
        <f t="shared" si="114"/>
        <v>306284.21000000002</v>
      </c>
      <c r="Q517" s="12">
        <f t="shared" si="115"/>
        <v>723.69119191919197</v>
      </c>
      <c r="R517" s="12">
        <v>10685.67</v>
      </c>
      <c r="S517" s="13">
        <v>43100</v>
      </c>
    </row>
    <row r="518" spans="1:19" s="57" customFormat="1" ht="13.2" x14ac:dyDescent="0.3">
      <c r="A518" s="7">
        <v>469</v>
      </c>
      <c r="B518" s="8" t="s">
        <v>453</v>
      </c>
      <c r="C518" s="9">
        <v>1988</v>
      </c>
      <c r="D518" s="10">
        <v>0</v>
      </c>
      <c r="E518" s="14" t="s">
        <v>54</v>
      </c>
      <c r="F518" s="10">
        <v>1</v>
      </c>
      <c r="G518" s="10">
        <v>2</v>
      </c>
      <c r="H518" s="15">
        <v>251.3</v>
      </c>
      <c r="I518" s="15">
        <v>220.3</v>
      </c>
      <c r="J518" s="10">
        <v>220.3</v>
      </c>
      <c r="K518" s="11">
        <v>14</v>
      </c>
      <c r="L518" s="12">
        <v>419385.12</v>
      </c>
      <c r="M518" s="12">
        <v>0</v>
      </c>
      <c r="N518" s="12">
        <f t="shared" si="119"/>
        <v>41938.51</v>
      </c>
      <c r="O518" s="12">
        <f t="shared" ref="O518:O520" si="122">ROUND(L518*0.045,2)</f>
        <v>18872.330000000002</v>
      </c>
      <c r="P518" s="12">
        <f t="shared" si="114"/>
        <v>358574.27999999997</v>
      </c>
      <c r="Q518" s="12">
        <f t="shared" si="115"/>
        <v>1903.7000453926462</v>
      </c>
      <c r="R518" s="12">
        <v>10685.67</v>
      </c>
      <c r="S518" s="13">
        <v>43100</v>
      </c>
    </row>
    <row r="519" spans="1:19" s="57" customFormat="1" ht="13.2" x14ac:dyDescent="0.3">
      <c r="A519" s="7">
        <v>470</v>
      </c>
      <c r="B519" s="8" t="s">
        <v>454</v>
      </c>
      <c r="C519" s="9">
        <v>1986</v>
      </c>
      <c r="D519" s="10">
        <v>0</v>
      </c>
      <c r="E519" s="14" t="s">
        <v>54</v>
      </c>
      <c r="F519" s="10">
        <v>2</v>
      </c>
      <c r="G519" s="10">
        <v>3</v>
      </c>
      <c r="H519" s="15">
        <v>820.3</v>
      </c>
      <c r="I519" s="15">
        <v>730.9</v>
      </c>
      <c r="J519" s="10">
        <v>730.9</v>
      </c>
      <c r="K519" s="11">
        <v>29</v>
      </c>
      <c r="L519" s="12">
        <v>1558366.51</v>
      </c>
      <c r="M519" s="12">
        <v>0</v>
      </c>
      <c r="N519" s="12">
        <f t="shared" si="119"/>
        <v>155836.65</v>
      </c>
      <c r="O519" s="12">
        <f t="shared" si="122"/>
        <v>70126.490000000005</v>
      </c>
      <c r="P519" s="12">
        <f t="shared" si="114"/>
        <v>1332403.3700000001</v>
      </c>
      <c r="Q519" s="12">
        <f t="shared" si="115"/>
        <v>2132.1200027363525</v>
      </c>
      <c r="R519" s="12">
        <v>10685.67</v>
      </c>
      <c r="S519" s="13">
        <v>43100</v>
      </c>
    </row>
    <row r="520" spans="1:19" s="57" customFormat="1" ht="13.2" x14ac:dyDescent="0.3">
      <c r="A520" s="7">
        <v>471</v>
      </c>
      <c r="B520" s="8" t="s">
        <v>455</v>
      </c>
      <c r="C520" s="9">
        <v>1986</v>
      </c>
      <c r="D520" s="10">
        <v>0</v>
      </c>
      <c r="E520" s="14" t="s">
        <v>54</v>
      </c>
      <c r="F520" s="10">
        <v>2</v>
      </c>
      <c r="G520" s="10">
        <v>3</v>
      </c>
      <c r="H520" s="15">
        <v>824.9</v>
      </c>
      <c r="I520" s="15">
        <v>733.5</v>
      </c>
      <c r="J520" s="10">
        <v>733.5</v>
      </c>
      <c r="K520" s="11">
        <v>33</v>
      </c>
      <c r="L520" s="12">
        <v>1563910.04</v>
      </c>
      <c r="M520" s="12">
        <v>0</v>
      </c>
      <c r="N520" s="12">
        <f t="shared" si="119"/>
        <v>156391</v>
      </c>
      <c r="O520" s="12">
        <f t="shared" si="122"/>
        <v>70375.95</v>
      </c>
      <c r="P520" s="12">
        <f t="shared" si="114"/>
        <v>1337143.0900000001</v>
      </c>
      <c r="Q520" s="12">
        <f t="shared" si="115"/>
        <v>2132.1200272665305</v>
      </c>
      <c r="R520" s="12">
        <v>10685.67</v>
      </c>
      <c r="S520" s="13">
        <v>43100</v>
      </c>
    </row>
    <row r="521" spans="1:19" s="57" customFormat="1" ht="13.2" x14ac:dyDescent="0.3">
      <c r="A521" s="7">
        <v>472</v>
      </c>
      <c r="B521" s="8" t="s">
        <v>1301</v>
      </c>
      <c r="C521" s="9">
        <v>1980</v>
      </c>
      <c r="D521" s="10">
        <v>0</v>
      </c>
      <c r="E521" s="14" t="s">
        <v>462</v>
      </c>
      <c r="F521" s="10">
        <v>2</v>
      </c>
      <c r="G521" s="10">
        <v>3</v>
      </c>
      <c r="H521" s="15">
        <v>845.9</v>
      </c>
      <c r="I521" s="15">
        <v>752.4</v>
      </c>
      <c r="J521" s="10">
        <v>544.5</v>
      </c>
      <c r="K521" s="11">
        <v>36</v>
      </c>
      <c r="L521" s="12">
        <v>166408.31</v>
      </c>
      <c r="M521" s="12">
        <v>0</v>
      </c>
      <c r="N521" s="12">
        <f t="shared" si="119"/>
        <v>16640.830000000002</v>
      </c>
      <c r="O521" s="12">
        <f t="shared" ref="O521" si="123">ROUND(N521*0.45,2)</f>
        <v>7488.37</v>
      </c>
      <c r="P521" s="12">
        <f t="shared" si="114"/>
        <v>142279.10999999999</v>
      </c>
      <c r="Q521" s="12">
        <f t="shared" si="115"/>
        <v>221.17000265816057</v>
      </c>
      <c r="R521" s="12">
        <v>10685.67</v>
      </c>
      <c r="S521" s="13">
        <v>43100</v>
      </c>
    </row>
    <row r="522" spans="1:19" s="57" customFormat="1" ht="13.2" x14ac:dyDescent="0.3">
      <c r="A522" s="7">
        <v>473</v>
      </c>
      <c r="B522" s="8" t="s">
        <v>456</v>
      </c>
      <c r="C522" s="9">
        <v>1983</v>
      </c>
      <c r="D522" s="10">
        <v>0</v>
      </c>
      <c r="E522" s="14" t="s">
        <v>54</v>
      </c>
      <c r="F522" s="10">
        <v>2</v>
      </c>
      <c r="G522" s="10">
        <v>3</v>
      </c>
      <c r="H522" s="15">
        <v>837.1</v>
      </c>
      <c r="I522" s="15">
        <v>746.8</v>
      </c>
      <c r="J522" s="10">
        <v>746.8</v>
      </c>
      <c r="K522" s="11">
        <v>40</v>
      </c>
      <c r="L522" s="12">
        <v>1827016.86</v>
      </c>
      <c r="M522" s="12">
        <v>0</v>
      </c>
      <c r="N522" s="12">
        <f t="shared" si="119"/>
        <v>182701.69</v>
      </c>
      <c r="O522" s="12">
        <f t="shared" ref="O522" si="124">ROUND(L522*0.045,2)</f>
        <v>82215.759999999995</v>
      </c>
      <c r="P522" s="12">
        <f t="shared" si="114"/>
        <v>1562099.4100000001</v>
      </c>
      <c r="Q522" s="12">
        <f t="shared" si="115"/>
        <v>2446.460712372791</v>
      </c>
      <c r="R522" s="12">
        <v>10685.67</v>
      </c>
      <c r="S522" s="13">
        <v>43100</v>
      </c>
    </row>
    <row r="523" spans="1:19" s="57" customFormat="1" ht="13.2" x14ac:dyDescent="0.3">
      <c r="A523" s="7">
        <v>474</v>
      </c>
      <c r="B523" s="8" t="s">
        <v>1302</v>
      </c>
      <c r="C523" s="9">
        <v>1973</v>
      </c>
      <c r="D523" s="10">
        <v>0</v>
      </c>
      <c r="E523" s="14" t="s">
        <v>462</v>
      </c>
      <c r="F523" s="10">
        <v>2</v>
      </c>
      <c r="G523" s="10">
        <v>2</v>
      </c>
      <c r="H523" s="15">
        <v>545.5</v>
      </c>
      <c r="I523" s="15">
        <v>504.5</v>
      </c>
      <c r="J523" s="10">
        <v>242</v>
      </c>
      <c r="K523" s="11">
        <v>34</v>
      </c>
      <c r="L523" s="12">
        <v>194401.97</v>
      </c>
      <c r="M523" s="12">
        <v>0</v>
      </c>
      <c r="N523" s="12">
        <f t="shared" ref="N523:N524" si="125">ROUND(L523*10%,2)</f>
        <v>19440.2</v>
      </c>
      <c r="O523" s="12">
        <f t="shared" ref="O523:O524" si="126">ROUND(N523*0.45,2)</f>
        <v>8748.09</v>
      </c>
      <c r="P523" s="12">
        <f t="shared" si="114"/>
        <v>166213.68</v>
      </c>
      <c r="Q523" s="12">
        <f t="shared" si="115"/>
        <v>385.33591674925668</v>
      </c>
      <c r="R523" s="12">
        <v>10685.67</v>
      </c>
      <c r="S523" s="13">
        <v>43100</v>
      </c>
    </row>
    <row r="524" spans="1:19" s="57" customFormat="1" ht="13.2" x14ac:dyDescent="0.3">
      <c r="A524" s="7">
        <v>475</v>
      </c>
      <c r="B524" s="8" t="s">
        <v>1303</v>
      </c>
      <c r="C524" s="9">
        <v>1969</v>
      </c>
      <c r="D524" s="10">
        <v>0</v>
      </c>
      <c r="E524" s="14" t="s">
        <v>462</v>
      </c>
      <c r="F524" s="10">
        <v>2</v>
      </c>
      <c r="G524" s="10">
        <v>2</v>
      </c>
      <c r="H524" s="15">
        <v>528.1</v>
      </c>
      <c r="I524" s="15">
        <v>487.2</v>
      </c>
      <c r="J524" s="10">
        <v>435.3</v>
      </c>
      <c r="K524" s="11">
        <v>21</v>
      </c>
      <c r="L524" s="12">
        <v>587119.85</v>
      </c>
      <c r="M524" s="12">
        <v>0</v>
      </c>
      <c r="N524" s="12">
        <f t="shared" si="125"/>
        <v>58711.99</v>
      </c>
      <c r="O524" s="12">
        <f t="shared" si="126"/>
        <v>26420.400000000001</v>
      </c>
      <c r="P524" s="12">
        <f t="shared" si="114"/>
        <v>501987.45999999996</v>
      </c>
      <c r="Q524" s="12">
        <f t="shared" si="115"/>
        <v>1205.0900041050902</v>
      </c>
      <c r="R524" s="12">
        <v>10685.67</v>
      </c>
      <c r="S524" s="13">
        <v>43100</v>
      </c>
    </row>
    <row r="525" spans="1:19" s="57" customFormat="1" ht="13.2" x14ac:dyDescent="0.3">
      <c r="A525" s="7">
        <v>476</v>
      </c>
      <c r="B525" s="8" t="s">
        <v>457</v>
      </c>
      <c r="C525" s="9">
        <v>1983</v>
      </c>
      <c r="D525" s="10">
        <v>0</v>
      </c>
      <c r="E525" s="25" t="s">
        <v>29</v>
      </c>
      <c r="F525" s="10">
        <v>3</v>
      </c>
      <c r="G525" s="10">
        <v>5</v>
      </c>
      <c r="H525" s="15">
        <v>3079.1</v>
      </c>
      <c r="I525" s="15">
        <v>2877</v>
      </c>
      <c r="J525" s="10">
        <v>2495.1999999999998</v>
      </c>
      <c r="K525" s="11">
        <v>102</v>
      </c>
      <c r="L525" s="12">
        <v>16169919.58</v>
      </c>
      <c r="M525" s="12">
        <v>0</v>
      </c>
      <c r="N525" s="12">
        <f t="shared" si="117"/>
        <v>1616991.96</v>
      </c>
      <c r="O525" s="12">
        <f t="shared" si="118"/>
        <v>727646.38</v>
      </c>
      <c r="P525" s="12">
        <f t="shared" si="114"/>
        <v>13825281.24</v>
      </c>
      <c r="Q525" s="12">
        <f t="shared" si="115"/>
        <v>5620.410003475843</v>
      </c>
      <c r="R525" s="12">
        <v>27958.74</v>
      </c>
      <c r="S525" s="13">
        <v>43100</v>
      </c>
    </row>
    <row r="526" spans="1:19" s="57" customFormat="1" ht="13.2" x14ac:dyDescent="0.3">
      <c r="A526" s="7">
        <v>477</v>
      </c>
      <c r="B526" s="8" t="s">
        <v>458</v>
      </c>
      <c r="C526" s="9">
        <v>1971</v>
      </c>
      <c r="D526" s="10">
        <v>0</v>
      </c>
      <c r="E526" s="14" t="s">
        <v>54</v>
      </c>
      <c r="F526" s="10">
        <v>2</v>
      </c>
      <c r="G526" s="10">
        <v>2</v>
      </c>
      <c r="H526" s="15">
        <v>536.5</v>
      </c>
      <c r="I526" s="15">
        <v>495.3</v>
      </c>
      <c r="J526" s="10">
        <v>495.3</v>
      </c>
      <c r="K526" s="11">
        <v>30</v>
      </c>
      <c r="L526" s="12">
        <v>1038175.68</v>
      </c>
      <c r="M526" s="12">
        <v>0</v>
      </c>
      <c r="N526" s="12">
        <f>ROUND(L526*10%,2)</f>
        <v>103817.57</v>
      </c>
      <c r="O526" s="12">
        <f t="shared" ref="O526" si="127">ROUND(L526*0.045,2)</f>
        <v>46717.91</v>
      </c>
      <c r="P526" s="12">
        <f t="shared" si="114"/>
        <v>887640.20000000007</v>
      </c>
      <c r="Q526" s="12">
        <f t="shared" si="115"/>
        <v>2096.0542701393097</v>
      </c>
      <c r="R526" s="12">
        <v>10685.67</v>
      </c>
      <c r="S526" s="13">
        <v>43100</v>
      </c>
    </row>
    <row r="527" spans="1:19" s="57" customFormat="1" ht="13.2" x14ac:dyDescent="0.3">
      <c r="A527" s="7">
        <v>478</v>
      </c>
      <c r="B527" s="8" t="s">
        <v>459</v>
      </c>
      <c r="C527" s="9">
        <v>1975</v>
      </c>
      <c r="D527" s="10">
        <v>0</v>
      </c>
      <c r="E527" s="14" t="s">
        <v>54</v>
      </c>
      <c r="F527" s="10">
        <v>2</v>
      </c>
      <c r="G527" s="10">
        <v>2</v>
      </c>
      <c r="H527" s="15">
        <v>560.5</v>
      </c>
      <c r="I527" s="15">
        <v>516</v>
      </c>
      <c r="J527" s="10">
        <v>516</v>
      </c>
      <c r="K527" s="11">
        <v>34</v>
      </c>
      <c r="L527" s="12">
        <v>1271783.31</v>
      </c>
      <c r="M527" s="12">
        <v>0</v>
      </c>
      <c r="N527" s="12">
        <f t="shared" ref="N527" si="128">ROUND(L527*10%,2)</f>
        <v>127178.33</v>
      </c>
      <c r="O527" s="12">
        <f t="shared" ref="O527" si="129">ROUND(N527*0.45,2)</f>
        <v>57230.25</v>
      </c>
      <c r="P527" s="12">
        <f t="shared" si="114"/>
        <v>1087374.73</v>
      </c>
      <c r="Q527" s="12">
        <f t="shared" si="115"/>
        <v>2464.6963372093023</v>
      </c>
      <c r="R527" s="12">
        <v>10685.67</v>
      </c>
      <c r="S527" s="13">
        <v>43100</v>
      </c>
    </row>
    <row r="528" spans="1:19" s="57" customFormat="1" ht="13.2" x14ac:dyDescent="0.3">
      <c r="A528" s="7">
        <v>479</v>
      </c>
      <c r="B528" s="8" t="s">
        <v>460</v>
      </c>
      <c r="C528" s="9">
        <v>1989</v>
      </c>
      <c r="D528" s="10">
        <v>0</v>
      </c>
      <c r="E528" s="14" t="s">
        <v>54</v>
      </c>
      <c r="F528" s="10">
        <v>2</v>
      </c>
      <c r="G528" s="10">
        <v>3</v>
      </c>
      <c r="H528" s="15">
        <v>1309.8</v>
      </c>
      <c r="I528" s="15">
        <v>1136.5</v>
      </c>
      <c r="J528" s="10">
        <v>1136.5</v>
      </c>
      <c r="K528" s="11">
        <v>60</v>
      </c>
      <c r="L528" s="12">
        <v>2423154.4</v>
      </c>
      <c r="M528" s="12">
        <v>0</v>
      </c>
      <c r="N528" s="12">
        <f>ROUND(L528*10%,2)</f>
        <v>242315.44</v>
      </c>
      <c r="O528" s="12">
        <f t="shared" ref="O528:O529" si="130">ROUND(L528*0.045,2)</f>
        <v>109041.95</v>
      </c>
      <c r="P528" s="12">
        <f t="shared" si="114"/>
        <v>2071797.0099999998</v>
      </c>
      <c r="Q528" s="12">
        <f t="shared" si="115"/>
        <v>2132.1200175978884</v>
      </c>
      <c r="R528" s="12">
        <v>10685.67</v>
      </c>
      <c r="S528" s="13">
        <v>43100</v>
      </c>
    </row>
    <row r="529" spans="1:19" s="57" customFormat="1" ht="13.2" x14ac:dyDescent="0.3">
      <c r="A529" s="7">
        <v>480</v>
      </c>
      <c r="B529" s="8" t="s">
        <v>461</v>
      </c>
      <c r="C529" s="9">
        <v>1982</v>
      </c>
      <c r="D529" s="10">
        <v>0</v>
      </c>
      <c r="E529" s="14" t="s">
        <v>462</v>
      </c>
      <c r="F529" s="10">
        <v>2</v>
      </c>
      <c r="G529" s="10">
        <v>3</v>
      </c>
      <c r="H529" s="15">
        <v>1027</v>
      </c>
      <c r="I529" s="15">
        <v>937</v>
      </c>
      <c r="J529" s="10">
        <v>507.6</v>
      </c>
      <c r="K529" s="11">
        <v>46</v>
      </c>
      <c r="L529" s="12">
        <v>2900000</v>
      </c>
      <c r="M529" s="12">
        <v>0</v>
      </c>
      <c r="N529" s="12">
        <f>ROUND(L529*10%,2)</f>
        <v>290000</v>
      </c>
      <c r="O529" s="12">
        <f t="shared" si="130"/>
        <v>130500</v>
      </c>
      <c r="P529" s="12">
        <f t="shared" si="114"/>
        <v>2479500</v>
      </c>
      <c r="Q529" s="12">
        <f t="shared" si="115"/>
        <v>3094.983991462113</v>
      </c>
      <c r="R529" s="12">
        <v>10685.67</v>
      </c>
      <c r="S529" s="13">
        <v>43100</v>
      </c>
    </row>
    <row r="530" spans="1:19" s="57" customFormat="1" ht="13.2" x14ac:dyDescent="0.3">
      <c r="A530" s="7">
        <v>481</v>
      </c>
      <c r="B530" s="8" t="s">
        <v>463</v>
      </c>
      <c r="C530" s="9">
        <v>1984</v>
      </c>
      <c r="D530" s="10">
        <v>0</v>
      </c>
      <c r="E530" s="14" t="s">
        <v>54</v>
      </c>
      <c r="F530" s="10">
        <v>2</v>
      </c>
      <c r="G530" s="10">
        <v>3</v>
      </c>
      <c r="H530" s="15">
        <v>1153</v>
      </c>
      <c r="I530" s="15">
        <v>987.3</v>
      </c>
      <c r="J530" s="10">
        <v>987.3</v>
      </c>
      <c r="K530" s="11">
        <v>44</v>
      </c>
      <c r="L530" s="12">
        <v>3662839.18</v>
      </c>
      <c r="M530" s="12">
        <v>0</v>
      </c>
      <c r="N530" s="12">
        <f t="shared" si="117"/>
        <v>366283.92</v>
      </c>
      <c r="O530" s="12">
        <f t="shared" si="118"/>
        <v>164827.76</v>
      </c>
      <c r="P530" s="12">
        <f t="shared" si="114"/>
        <v>3131727.5</v>
      </c>
      <c r="Q530" s="12">
        <f t="shared" si="115"/>
        <v>3709.9556163273578</v>
      </c>
      <c r="R530" s="12">
        <v>10685.67</v>
      </c>
      <c r="S530" s="13">
        <v>43100</v>
      </c>
    </row>
    <row r="531" spans="1:19" s="57" customFormat="1" ht="13.2" x14ac:dyDescent="0.3">
      <c r="A531" s="7">
        <v>482</v>
      </c>
      <c r="B531" s="8" t="s">
        <v>464</v>
      </c>
      <c r="C531" s="9">
        <v>1989</v>
      </c>
      <c r="D531" s="10">
        <v>0</v>
      </c>
      <c r="E531" s="25" t="s">
        <v>29</v>
      </c>
      <c r="F531" s="10">
        <v>3</v>
      </c>
      <c r="G531" s="10">
        <v>3</v>
      </c>
      <c r="H531" s="15">
        <v>1028.3</v>
      </c>
      <c r="I531" s="15">
        <v>924</v>
      </c>
      <c r="J531" s="10">
        <v>924</v>
      </c>
      <c r="K531" s="11">
        <v>44</v>
      </c>
      <c r="L531" s="12">
        <v>9837590.7400000002</v>
      </c>
      <c r="M531" s="12">
        <v>0</v>
      </c>
      <c r="N531" s="12">
        <f t="shared" si="117"/>
        <v>983759.07</v>
      </c>
      <c r="O531" s="12">
        <f t="shared" si="118"/>
        <v>442691.58</v>
      </c>
      <c r="P531" s="12">
        <f t="shared" si="114"/>
        <v>8411140.0899999999</v>
      </c>
      <c r="Q531" s="12">
        <f t="shared" si="115"/>
        <v>10646.743225108225</v>
      </c>
      <c r="R531" s="12">
        <v>27958.74</v>
      </c>
      <c r="S531" s="13">
        <v>43100</v>
      </c>
    </row>
    <row r="532" spans="1:19" s="57" customFormat="1" ht="13.2" x14ac:dyDescent="0.3">
      <c r="A532" s="7">
        <v>483</v>
      </c>
      <c r="B532" s="8" t="s">
        <v>1304</v>
      </c>
      <c r="C532" s="9">
        <v>1981</v>
      </c>
      <c r="D532" s="10">
        <v>0</v>
      </c>
      <c r="E532" s="14" t="s">
        <v>462</v>
      </c>
      <c r="F532" s="10">
        <v>2</v>
      </c>
      <c r="G532" s="10">
        <v>1</v>
      </c>
      <c r="H532" s="15">
        <v>358.5</v>
      </c>
      <c r="I532" s="15">
        <v>327.60000000000002</v>
      </c>
      <c r="J532" s="10">
        <v>163.5</v>
      </c>
      <c r="K532" s="11">
        <v>22</v>
      </c>
      <c r="L532" s="12">
        <v>836345.77</v>
      </c>
      <c r="M532" s="12">
        <v>0</v>
      </c>
      <c r="N532" s="12">
        <f>ROUND(L532*10%,2)</f>
        <v>83634.58</v>
      </c>
      <c r="O532" s="12">
        <f t="shared" si="118"/>
        <v>37635.56</v>
      </c>
      <c r="P532" s="12">
        <f t="shared" si="114"/>
        <v>715075.63</v>
      </c>
      <c r="Q532" s="12">
        <f t="shared" si="115"/>
        <v>2552.9480158730157</v>
      </c>
      <c r="R532" s="12">
        <v>10685.67</v>
      </c>
      <c r="S532" s="13">
        <v>43100</v>
      </c>
    </row>
    <row r="533" spans="1:19" s="57" customFormat="1" ht="13.2" x14ac:dyDescent="0.3">
      <c r="A533" s="7">
        <v>484</v>
      </c>
      <c r="B533" s="8" t="s">
        <v>465</v>
      </c>
      <c r="C533" s="9">
        <v>1961</v>
      </c>
      <c r="D533" s="10">
        <v>0</v>
      </c>
      <c r="E533" s="14" t="s">
        <v>54</v>
      </c>
      <c r="F533" s="10">
        <v>2</v>
      </c>
      <c r="G533" s="10">
        <v>1</v>
      </c>
      <c r="H533" s="15">
        <v>381.1</v>
      </c>
      <c r="I533" s="15">
        <v>348.3</v>
      </c>
      <c r="J533" s="10">
        <v>348.3</v>
      </c>
      <c r="K533" s="11">
        <v>16</v>
      </c>
      <c r="L533" s="12">
        <v>856273.76</v>
      </c>
      <c r="M533" s="12">
        <v>0</v>
      </c>
      <c r="N533" s="12">
        <f t="shared" si="117"/>
        <v>85627.38</v>
      </c>
      <c r="O533" s="12">
        <f t="shared" si="118"/>
        <v>38532.32</v>
      </c>
      <c r="P533" s="12">
        <f t="shared" si="114"/>
        <v>732114.06</v>
      </c>
      <c r="Q533" s="12">
        <f t="shared" si="115"/>
        <v>2458.4374389893769</v>
      </c>
      <c r="R533" s="12">
        <v>10685.67</v>
      </c>
      <c r="S533" s="13">
        <v>43100</v>
      </c>
    </row>
    <row r="534" spans="1:19" s="57" customFormat="1" ht="13.2" x14ac:dyDescent="0.3">
      <c r="A534" s="7">
        <v>485</v>
      </c>
      <c r="B534" s="8" t="s">
        <v>466</v>
      </c>
      <c r="C534" s="9">
        <v>1987</v>
      </c>
      <c r="D534" s="10">
        <v>0</v>
      </c>
      <c r="E534" s="14" t="s">
        <v>54</v>
      </c>
      <c r="F534" s="10">
        <v>2</v>
      </c>
      <c r="G534" s="10">
        <v>3</v>
      </c>
      <c r="H534" s="15">
        <v>842.7</v>
      </c>
      <c r="I534" s="15">
        <v>737.9</v>
      </c>
      <c r="J534" s="10">
        <v>669.6</v>
      </c>
      <c r="K534" s="11">
        <v>33</v>
      </c>
      <c r="L534" s="12">
        <v>1956587.85</v>
      </c>
      <c r="M534" s="12">
        <v>0</v>
      </c>
      <c r="N534" s="12">
        <v>0</v>
      </c>
      <c r="O534" s="12">
        <f>ROUND(L534*0.045,2)</f>
        <v>88046.45</v>
      </c>
      <c r="P534" s="12">
        <f t="shared" si="114"/>
        <v>1868541.4000000001</v>
      </c>
      <c r="Q534" s="12">
        <f t="shared" si="115"/>
        <v>2651.5623390703349</v>
      </c>
      <c r="R534" s="12">
        <v>10685.67</v>
      </c>
      <c r="S534" s="13">
        <v>43100</v>
      </c>
    </row>
    <row r="535" spans="1:19" s="57" customFormat="1" ht="13.2" x14ac:dyDescent="0.3">
      <c r="A535" s="7">
        <v>486</v>
      </c>
      <c r="B535" s="8" t="s">
        <v>467</v>
      </c>
      <c r="C535" s="9">
        <v>1983</v>
      </c>
      <c r="D535" s="10">
        <v>0</v>
      </c>
      <c r="E535" s="14" t="s">
        <v>54</v>
      </c>
      <c r="F535" s="10">
        <v>2</v>
      </c>
      <c r="G535" s="10">
        <v>3</v>
      </c>
      <c r="H535" s="15">
        <v>1133.8</v>
      </c>
      <c r="I535" s="15">
        <v>992.8</v>
      </c>
      <c r="J535" s="10">
        <v>992.8</v>
      </c>
      <c r="K535" s="11">
        <v>49</v>
      </c>
      <c r="L535" s="12">
        <v>1889993.36</v>
      </c>
      <c r="M535" s="12">
        <v>0</v>
      </c>
      <c r="N535" s="12">
        <f t="shared" si="117"/>
        <v>188999.34</v>
      </c>
      <c r="O535" s="12">
        <f t="shared" si="118"/>
        <v>85049.7</v>
      </c>
      <c r="P535" s="12">
        <f t="shared" si="114"/>
        <v>1615944.32</v>
      </c>
      <c r="Q535" s="12">
        <f t="shared" si="115"/>
        <v>1903.7000000000003</v>
      </c>
      <c r="R535" s="12">
        <v>10685.67</v>
      </c>
      <c r="S535" s="13">
        <v>43100</v>
      </c>
    </row>
    <row r="536" spans="1:19" s="27" customFormat="1" ht="13.2" x14ac:dyDescent="0.3">
      <c r="A536" s="7">
        <v>487</v>
      </c>
      <c r="B536" s="8" t="s">
        <v>468</v>
      </c>
      <c r="C536" s="9">
        <v>1993</v>
      </c>
      <c r="D536" s="10">
        <v>0</v>
      </c>
      <c r="E536" s="14" t="s">
        <v>54</v>
      </c>
      <c r="F536" s="10">
        <v>2</v>
      </c>
      <c r="G536" s="10">
        <v>3</v>
      </c>
      <c r="H536" s="15">
        <v>823.8</v>
      </c>
      <c r="I536" s="15">
        <v>730.2</v>
      </c>
      <c r="J536" s="10">
        <v>730.2</v>
      </c>
      <c r="K536" s="11">
        <v>53</v>
      </c>
      <c r="L536" s="12">
        <v>1974947.31</v>
      </c>
      <c r="M536" s="12">
        <v>0</v>
      </c>
      <c r="N536" s="12">
        <f t="shared" si="117"/>
        <v>197494.73</v>
      </c>
      <c r="O536" s="12">
        <f t="shared" si="118"/>
        <v>88872.63</v>
      </c>
      <c r="P536" s="12">
        <f t="shared" si="114"/>
        <v>1688579.9500000002</v>
      </c>
      <c r="Q536" s="12">
        <f t="shared" si="115"/>
        <v>2704.6662695152013</v>
      </c>
      <c r="R536" s="12">
        <v>10685.67</v>
      </c>
      <c r="S536" s="13">
        <v>43100</v>
      </c>
    </row>
    <row r="537" spans="1:19" s="27" customFormat="1" ht="13.2" x14ac:dyDescent="0.3">
      <c r="A537" s="7">
        <v>488</v>
      </c>
      <c r="B537" s="8" t="s">
        <v>469</v>
      </c>
      <c r="C537" s="9">
        <v>1983</v>
      </c>
      <c r="D537" s="10">
        <v>0</v>
      </c>
      <c r="E537" s="14" t="s">
        <v>54</v>
      </c>
      <c r="F537" s="10">
        <v>2</v>
      </c>
      <c r="G537" s="10">
        <v>3</v>
      </c>
      <c r="H537" s="15">
        <v>821.8</v>
      </c>
      <c r="I537" s="15">
        <v>728.2</v>
      </c>
      <c r="J537" s="10">
        <v>728.2</v>
      </c>
      <c r="K537" s="11">
        <v>26</v>
      </c>
      <c r="L537" s="12">
        <v>1922302.89</v>
      </c>
      <c r="M537" s="12">
        <v>0</v>
      </c>
      <c r="N537" s="12">
        <v>0</v>
      </c>
      <c r="O537" s="12">
        <f>ROUND(L537*0.045,2)</f>
        <v>86503.63</v>
      </c>
      <c r="P537" s="12">
        <f t="shared" si="114"/>
        <v>1835799.2599999998</v>
      </c>
      <c r="Q537" s="12">
        <f t="shared" si="115"/>
        <v>2639.8007278220266</v>
      </c>
      <c r="R537" s="12">
        <v>10685.67</v>
      </c>
      <c r="S537" s="13">
        <v>43100</v>
      </c>
    </row>
    <row r="538" spans="1:19" s="27" customFormat="1" ht="13.2" x14ac:dyDescent="0.3">
      <c r="A538" s="7">
        <v>489</v>
      </c>
      <c r="B538" s="8" t="s">
        <v>1319</v>
      </c>
      <c r="C538" s="9">
        <v>1982</v>
      </c>
      <c r="D538" s="10">
        <v>0</v>
      </c>
      <c r="E538" s="14" t="s">
        <v>462</v>
      </c>
      <c r="F538" s="10">
        <v>2</v>
      </c>
      <c r="G538" s="10">
        <v>3</v>
      </c>
      <c r="H538" s="15">
        <v>1151.8</v>
      </c>
      <c r="I538" s="15">
        <v>973.4</v>
      </c>
      <c r="J538" s="10">
        <v>716.5</v>
      </c>
      <c r="K538" s="11">
        <v>54</v>
      </c>
      <c r="L538" s="12">
        <v>3243031.48</v>
      </c>
      <c r="M538" s="12">
        <v>0</v>
      </c>
      <c r="N538" s="12">
        <f>ROUND(L538*10%,2)</f>
        <v>324303.15000000002</v>
      </c>
      <c r="O538" s="12">
        <f t="shared" ref="O538" si="131">ROUND(N538*0.45,2)</f>
        <v>145936.42000000001</v>
      </c>
      <c r="P538" s="12">
        <f t="shared" si="114"/>
        <v>2772791.91</v>
      </c>
      <c r="Q538" s="12">
        <f t="shared" ref="Q538:Q569" si="132">L538/I538</f>
        <v>3331.6534620916377</v>
      </c>
      <c r="R538" s="12">
        <v>10685.67</v>
      </c>
      <c r="S538" s="13">
        <v>43100</v>
      </c>
    </row>
    <row r="539" spans="1:19" s="27" customFormat="1" ht="13.2" x14ac:dyDescent="0.3">
      <c r="A539" s="7">
        <v>490</v>
      </c>
      <c r="B539" s="8" t="s">
        <v>1320</v>
      </c>
      <c r="C539" s="9">
        <v>1974</v>
      </c>
      <c r="D539" s="10">
        <v>0</v>
      </c>
      <c r="E539" s="14" t="s">
        <v>462</v>
      </c>
      <c r="F539" s="10">
        <v>2</v>
      </c>
      <c r="G539" s="10">
        <v>2</v>
      </c>
      <c r="H539" s="15">
        <v>555.1</v>
      </c>
      <c r="I539" s="15">
        <v>511.7</v>
      </c>
      <c r="J539" s="10">
        <v>342.2</v>
      </c>
      <c r="K539" s="11">
        <v>27</v>
      </c>
      <c r="L539" s="12">
        <v>274656.18</v>
      </c>
      <c r="M539" s="12">
        <v>0</v>
      </c>
      <c r="N539" s="12">
        <v>0</v>
      </c>
      <c r="O539" s="12">
        <v>0</v>
      </c>
      <c r="P539" s="12">
        <f t="shared" si="114"/>
        <v>274656.18</v>
      </c>
      <c r="Q539" s="12">
        <f t="shared" si="132"/>
        <v>536.7523548954465</v>
      </c>
      <c r="R539" s="12">
        <v>10685.67</v>
      </c>
      <c r="S539" s="13">
        <v>43100</v>
      </c>
    </row>
    <row r="540" spans="1:19" s="27" customFormat="1" ht="13.2" x14ac:dyDescent="0.3">
      <c r="A540" s="7">
        <v>491</v>
      </c>
      <c r="B540" s="8" t="s">
        <v>1321</v>
      </c>
      <c r="C540" s="9">
        <v>1981</v>
      </c>
      <c r="D540" s="10">
        <v>0</v>
      </c>
      <c r="E540" s="14" t="s">
        <v>462</v>
      </c>
      <c r="F540" s="10">
        <v>2</v>
      </c>
      <c r="G540" s="10">
        <v>2</v>
      </c>
      <c r="H540" s="15">
        <v>541.79999999999995</v>
      </c>
      <c r="I540" s="15">
        <v>503.8</v>
      </c>
      <c r="J540" s="10">
        <v>399.8</v>
      </c>
      <c r="K540" s="11">
        <v>27</v>
      </c>
      <c r="L540" s="12">
        <v>1172041.57</v>
      </c>
      <c r="M540" s="12">
        <v>0</v>
      </c>
      <c r="N540" s="12">
        <f>ROUND(L540*10%,2)</f>
        <v>117204.16</v>
      </c>
      <c r="O540" s="12">
        <f t="shared" ref="O540" si="133">ROUND(N540*0.45,2)</f>
        <v>52741.87</v>
      </c>
      <c r="P540" s="12">
        <f t="shared" si="114"/>
        <v>1002095.54</v>
      </c>
      <c r="Q540" s="12">
        <f t="shared" si="132"/>
        <v>2326.402481143311</v>
      </c>
      <c r="R540" s="12">
        <v>10685.67</v>
      </c>
      <c r="S540" s="13">
        <v>43100</v>
      </c>
    </row>
    <row r="541" spans="1:19" s="27" customFormat="1" ht="13.2" x14ac:dyDescent="0.3">
      <c r="A541" s="7">
        <v>492</v>
      </c>
      <c r="B541" s="8" t="s">
        <v>1322</v>
      </c>
      <c r="C541" s="9">
        <v>1973</v>
      </c>
      <c r="D541" s="10">
        <v>0</v>
      </c>
      <c r="E541" s="14" t="s">
        <v>462</v>
      </c>
      <c r="F541" s="10">
        <v>2</v>
      </c>
      <c r="G541" s="10">
        <v>2</v>
      </c>
      <c r="H541" s="15">
        <v>535</v>
      </c>
      <c r="I541" s="15">
        <v>492.2</v>
      </c>
      <c r="J541" s="10">
        <v>410.6</v>
      </c>
      <c r="K541" s="11">
        <v>27</v>
      </c>
      <c r="L541" s="12">
        <v>134582.43</v>
      </c>
      <c r="M541" s="12">
        <v>0</v>
      </c>
      <c r="N541" s="12">
        <v>0</v>
      </c>
      <c r="O541" s="12">
        <v>0</v>
      </c>
      <c r="P541" s="12">
        <f t="shared" si="114"/>
        <v>134582.43</v>
      </c>
      <c r="Q541" s="12">
        <f t="shared" si="132"/>
        <v>273.43037383177568</v>
      </c>
      <c r="R541" s="12">
        <v>10685.67</v>
      </c>
      <c r="S541" s="13">
        <v>43100</v>
      </c>
    </row>
    <row r="542" spans="1:19" s="27" customFormat="1" ht="13.2" x14ac:dyDescent="0.3">
      <c r="A542" s="7">
        <v>493</v>
      </c>
      <c r="B542" s="8" t="s">
        <v>470</v>
      </c>
      <c r="C542" s="9">
        <v>1986</v>
      </c>
      <c r="D542" s="10">
        <v>0</v>
      </c>
      <c r="E542" s="14" t="s">
        <v>54</v>
      </c>
      <c r="F542" s="10">
        <v>2</v>
      </c>
      <c r="G542" s="10">
        <v>3</v>
      </c>
      <c r="H542" s="15">
        <v>905</v>
      </c>
      <c r="I542" s="15">
        <v>738.8</v>
      </c>
      <c r="J542" s="10">
        <v>738.8</v>
      </c>
      <c r="K542" s="11">
        <v>36</v>
      </c>
      <c r="L542" s="12">
        <v>2667651.88</v>
      </c>
      <c r="M542" s="12">
        <v>0</v>
      </c>
      <c r="N542" s="12">
        <f t="shared" si="117"/>
        <v>266765.19</v>
      </c>
      <c r="O542" s="12">
        <f t="shared" si="118"/>
        <v>120044.34</v>
      </c>
      <c r="P542" s="12">
        <f t="shared" si="114"/>
        <v>2280842.3499999996</v>
      </c>
      <c r="Q542" s="12">
        <f t="shared" si="132"/>
        <v>3610.7903086085544</v>
      </c>
      <c r="R542" s="12">
        <v>10685.67</v>
      </c>
      <c r="S542" s="13">
        <v>43100</v>
      </c>
    </row>
    <row r="543" spans="1:19" s="27" customFormat="1" ht="13.2" x14ac:dyDescent="0.3">
      <c r="A543" s="7">
        <v>494</v>
      </c>
      <c r="B543" s="8" t="s">
        <v>1305</v>
      </c>
      <c r="C543" s="9">
        <v>1986</v>
      </c>
      <c r="D543" s="10">
        <v>0</v>
      </c>
      <c r="E543" s="14" t="s">
        <v>462</v>
      </c>
      <c r="F543" s="10">
        <v>2</v>
      </c>
      <c r="G543" s="10">
        <v>3</v>
      </c>
      <c r="H543" s="15">
        <v>831.1</v>
      </c>
      <c r="I543" s="15">
        <v>733.3</v>
      </c>
      <c r="J543" s="10">
        <v>623.5</v>
      </c>
      <c r="K543" s="11">
        <v>25</v>
      </c>
      <c r="L543" s="12">
        <v>1233799.1399999999</v>
      </c>
      <c r="M543" s="12">
        <v>0</v>
      </c>
      <c r="N543" s="12">
        <f>ROUND(L543*10%,2)</f>
        <v>123379.91</v>
      </c>
      <c r="O543" s="12">
        <f t="shared" si="118"/>
        <v>55520.959999999999</v>
      </c>
      <c r="P543" s="12">
        <f t="shared" si="114"/>
        <v>1054898.27</v>
      </c>
      <c r="Q543" s="12">
        <f t="shared" si="132"/>
        <v>1682.5298513568798</v>
      </c>
      <c r="R543" s="12">
        <v>10685.67</v>
      </c>
      <c r="S543" s="13">
        <v>43100</v>
      </c>
    </row>
    <row r="544" spans="1:19" s="27" customFormat="1" ht="13.2" x14ac:dyDescent="0.3">
      <c r="A544" s="7">
        <v>495</v>
      </c>
      <c r="B544" s="8" t="s">
        <v>471</v>
      </c>
      <c r="C544" s="9">
        <v>1989</v>
      </c>
      <c r="D544" s="10">
        <v>0</v>
      </c>
      <c r="E544" s="14" t="s">
        <v>54</v>
      </c>
      <c r="F544" s="10">
        <v>2</v>
      </c>
      <c r="G544" s="10">
        <v>3</v>
      </c>
      <c r="H544" s="15">
        <v>1360.5</v>
      </c>
      <c r="I544" s="15">
        <v>1191.0999999999999</v>
      </c>
      <c r="J544" s="10">
        <v>1191.0999999999999</v>
      </c>
      <c r="K544" s="11">
        <v>71</v>
      </c>
      <c r="L544" s="12">
        <v>2539568.15</v>
      </c>
      <c r="M544" s="12">
        <v>0</v>
      </c>
      <c r="N544" s="12">
        <f t="shared" si="117"/>
        <v>253956.82</v>
      </c>
      <c r="O544" s="12">
        <f t="shared" si="118"/>
        <v>114280.57</v>
      </c>
      <c r="P544" s="12">
        <f t="shared" si="114"/>
        <v>2171330.7599999998</v>
      </c>
      <c r="Q544" s="12">
        <f t="shared" si="132"/>
        <v>2132.1200151120815</v>
      </c>
      <c r="R544" s="12">
        <v>10685.67</v>
      </c>
      <c r="S544" s="13">
        <v>43100</v>
      </c>
    </row>
    <row r="545" spans="1:19" s="27" customFormat="1" ht="13.2" x14ac:dyDescent="0.3">
      <c r="A545" s="7">
        <v>496</v>
      </c>
      <c r="B545" s="8" t="s">
        <v>1306</v>
      </c>
      <c r="C545" s="9">
        <v>1974</v>
      </c>
      <c r="D545" s="10">
        <v>0</v>
      </c>
      <c r="E545" s="14" t="s">
        <v>462</v>
      </c>
      <c r="F545" s="10">
        <v>2</v>
      </c>
      <c r="G545" s="10">
        <v>2</v>
      </c>
      <c r="H545" s="15">
        <v>549.6</v>
      </c>
      <c r="I545" s="15">
        <v>505.1</v>
      </c>
      <c r="J545" s="10">
        <v>344.4</v>
      </c>
      <c r="K545" s="11">
        <v>28</v>
      </c>
      <c r="L545" s="12">
        <v>241154.95</v>
      </c>
      <c r="M545" s="12">
        <v>0</v>
      </c>
      <c r="N545" s="12">
        <v>0</v>
      </c>
      <c r="O545" s="12">
        <v>0</v>
      </c>
      <c r="P545" s="12">
        <f t="shared" si="114"/>
        <v>241154.95</v>
      </c>
      <c r="Q545" s="12">
        <f t="shared" si="132"/>
        <v>477.44001187883589</v>
      </c>
      <c r="R545" s="12">
        <v>10685.67</v>
      </c>
      <c r="S545" s="13">
        <v>43100</v>
      </c>
    </row>
    <row r="546" spans="1:19" s="27" customFormat="1" ht="13.2" x14ac:dyDescent="0.3">
      <c r="A546" s="7">
        <v>497</v>
      </c>
      <c r="B546" s="8" t="s">
        <v>1307</v>
      </c>
      <c r="C546" s="9">
        <v>1977</v>
      </c>
      <c r="D546" s="10">
        <v>0</v>
      </c>
      <c r="E546" s="14" t="s">
        <v>462</v>
      </c>
      <c r="F546" s="10">
        <v>2</v>
      </c>
      <c r="G546" s="10">
        <v>2</v>
      </c>
      <c r="H546" s="15">
        <v>549.4</v>
      </c>
      <c r="I546" s="15">
        <v>549.4</v>
      </c>
      <c r="J546" s="10">
        <v>192.7</v>
      </c>
      <c r="K546" s="11">
        <v>35</v>
      </c>
      <c r="L546" s="12">
        <v>844461.81</v>
      </c>
      <c r="M546" s="12">
        <v>0</v>
      </c>
      <c r="N546" s="12">
        <v>0</v>
      </c>
      <c r="O546" s="12">
        <v>0</v>
      </c>
      <c r="P546" s="12">
        <f t="shared" si="114"/>
        <v>844461.81</v>
      </c>
      <c r="Q546" s="12">
        <f t="shared" si="132"/>
        <v>1537.0619038951586</v>
      </c>
      <c r="R546" s="12">
        <v>10685.67</v>
      </c>
      <c r="S546" s="13">
        <v>43100</v>
      </c>
    </row>
    <row r="547" spans="1:19" s="27" customFormat="1" ht="13.2" x14ac:dyDescent="0.3">
      <c r="A547" s="7">
        <v>498</v>
      </c>
      <c r="B547" s="8" t="s">
        <v>472</v>
      </c>
      <c r="C547" s="9">
        <v>1979</v>
      </c>
      <c r="D547" s="10">
        <v>0</v>
      </c>
      <c r="E547" s="14" t="s">
        <v>54</v>
      </c>
      <c r="F547" s="10">
        <v>2</v>
      </c>
      <c r="G547" s="10">
        <v>3</v>
      </c>
      <c r="H547" s="15">
        <v>851.4</v>
      </c>
      <c r="I547" s="15">
        <v>760.5</v>
      </c>
      <c r="J547" s="10">
        <v>760.5</v>
      </c>
      <c r="K547" s="11">
        <v>43</v>
      </c>
      <c r="L547" s="12">
        <v>1447763.87</v>
      </c>
      <c r="M547" s="12">
        <v>0</v>
      </c>
      <c r="N547" s="12">
        <f t="shared" si="117"/>
        <v>144776.39000000001</v>
      </c>
      <c r="O547" s="12">
        <f t="shared" si="118"/>
        <v>65149.38</v>
      </c>
      <c r="P547" s="12">
        <f t="shared" si="114"/>
        <v>1237838.1000000001</v>
      </c>
      <c r="Q547" s="12">
        <f t="shared" si="132"/>
        <v>1903.700026298488</v>
      </c>
      <c r="R547" s="12">
        <v>10685.67</v>
      </c>
      <c r="S547" s="13">
        <v>43100</v>
      </c>
    </row>
    <row r="548" spans="1:19" s="27" customFormat="1" ht="13.2" x14ac:dyDescent="0.3">
      <c r="A548" s="7">
        <v>499</v>
      </c>
      <c r="B548" s="8" t="s">
        <v>473</v>
      </c>
      <c r="C548" s="9">
        <v>1988</v>
      </c>
      <c r="D548" s="10">
        <v>0</v>
      </c>
      <c r="E548" s="14" t="s">
        <v>54</v>
      </c>
      <c r="F548" s="10">
        <v>2</v>
      </c>
      <c r="G548" s="10">
        <v>3</v>
      </c>
      <c r="H548" s="15">
        <v>834.5</v>
      </c>
      <c r="I548" s="15">
        <v>742.7</v>
      </c>
      <c r="J548" s="10">
        <v>742.7</v>
      </c>
      <c r="K548" s="11">
        <v>39</v>
      </c>
      <c r="L548" s="12">
        <v>1413877.98</v>
      </c>
      <c r="M548" s="12">
        <v>0</v>
      </c>
      <c r="N548" s="12">
        <f t="shared" si="117"/>
        <v>141387.79999999999</v>
      </c>
      <c r="O548" s="12">
        <f t="shared" si="118"/>
        <v>63624.51</v>
      </c>
      <c r="P548" s="12">
        <f t="shared" si="114"/>
        <v>1208865.67</v>
      </c>
      <c r="Q548" s="12">
        <f t="shared" si="132"/>
        <v>1903.6999865356131</v>
      </c>
      <c r="R548" s="12">
        <v>10685.67</v>
      </c>
      <c r="S548" s="13">
        <v>43100</v>
      </c>
    </row>
    <row r="549" spans="1:19" s="27" customFormat="1" ht="13.2" x14ac:dyDescent="0.3">
      <c r="A549" s="7">
        <v>500</v>
      </c>
      <c r="B549" s="8" t="s">
        <v>1308</v>
      </c>
      <c r="C549" s="9">
        <v>1981</v>
      </c>
      <c r="D549" s="10">
        <v>0</v>
      </c>
      <c r="E549" s="14" t="s">
        <v>462</v>
      </c>
      <c r="F549" s="10">
        <v>2</v>
      </c>
      <c r="G549" s="10">
        <v>3</v>
      </c>
      <c r="H549" s="15">
        <v>837</v>
      </c>
      <c r="I549" s="15">
        <v>745.2</v>
      </c>
      <c r="J549" s="10">
        <v>424.1</v>
      </c>
      <c r="K549" s="11">
        <v>47</v>
      </c>
      <c r="L549" s="12">
        <v>204549.95</v>
      </c>
      <c r="M549" s="12">
        <v>0</v>
      </c>
      <c r="N549" s="12">
        <v>0</v>
      </c>
      <c r="O549" s="12">
        <v>0</v>
      </c>
      <c r="P549" s="12">
        <f t="shared" si="114"/>
        <v>204549.95</v>
      </c>
      <c r="Q549" s="12">
        <f t="shared" si="132"/>
        <v>274.49000268384327</v>
      </c>
      <c r="R549" s="12">
        <v>10685.67</v>
      </c>
      <c r="S549" s="13">
        <v>43100</v>
      </c>
    </row>
    <row r="550" spans="1:19" s="27" customFormat="1" ht="13.2" x14ac:dyDescent="0.3">
      <c r="A550" s="7">
        <v>501</v>
      </c>
      <c r="B550" s="8" t="s">
        <v>474</v>
      </c>
      <c r="C550" s="9">
        <v>1983</v>
      </c>
      <c r="D550" s="10">
        <v>0</v>
      </c>
      <c r="E550" s="14" t="s">
        <v>54</v>
      </c>
      <c r="F550" s="10">
        <v>2</v>
      </c>
      <c r="G550" s="10">
        <v>2</v>
      </c>
      <c r="H550" s="15">
        <v>1360</v>
      </c>
      <c r="I550" s="15">
        <v>1100.2</v>
      </c>
      <c r="J550" s="10">
        <v>1100.2</v>
      </c>
      <c r="K550" s="11">
        <v>89</v>
      </c>
      <c r="L550" s="12">
        <v>2094450.75</v>
      </c>
      <c r="M550" s="12">
        <v>0</v>
      </c>
      <c r="N550" s="12">
        <f>ROUND(L550*10%,2)</f>
        <v>209445.08</v>
      </c>
      <c r="O550" s="12">
        <f t="shared" ref="O550" si="134">ROUND(L550*0.045,2)</f>
        <v>94250.28</v>
      </c>
      <c r="P550" s="12">
        <f t="shared" si="114"/>
        <v>1790755.3900000001</v>
      </c>
      <c r="Q550" s="12">
        <f t="shared" si="132"/>
        <v>1903.7000090892564</v>
      </c>
      <c r="R550" s="12">
        <v>10685.67</v>
      </c>
      <c r="S550" s="13">
        <v>43100</v>
      </c>
    </row>
    <row r="551" spans="1:19" s="27" customFormat="1" ht="13.2" x14ac:dyDescent="0.3">
      <c r="A551" s="7">
        <v>502</v>
      </c>
      <c r="B551" s="8" t="s">
        <v>475</v>
      </c>
      <c r="C551" s="9">
        <v>1984</v>
      </c>
      <c r="D551" s="10">
        <v>0</v>
      </c>
      <c r="E551" s="14" t="s">
        <v>54</v>
      </c>
      <c r="F551" s="10">
        <v>2</v>
      </c>
      <c r="G551" s="10">
        <v>2</v>
      </c>
      <c r="H551" s="15">
        <v>465.6</v>
      </c>
      <c r="I551" s="15">
        <v>368.5</v>
      </c>
      <c r="J551" s="10">
        <v>368.5</v>
      </c>
      <c r="K551" s="11">
        <v>18</v>
      </c>
      <c r="L551" s="12">
        <v>2982149.51</v>
      </c>
      <c r="M551" s="12">
        <v>0</v>
      </c>
      <c r="N551" s="12">
        <v>0</v>
      </c>
      <c r="O551" s="12">
        <f>ROUND(L551*0.045,2)</f>
        <v>134196.73000000001</v>
      </c>
      <c r="P551" s="12">
        <f t="shared" si="114"/>
        <v>2847952.78</v>
      </c>
      <c r="Q551" s="12">
        <f t="shared" si="132"/>
        <v>8092.6716689280865</v>
      </c>
      <c r="R551" s="12">
        <v>10685.67</v>
      </c>
      <c r="S551" s="13">
        <v>43100</v>
      </c>
    </row>
    <row r="552" spans="1:19" s="27" customFormat="1" ht="13.2" x14ac:dyDescent="0.3">
      <c r="A552" s="7">
        <v>503</v>
      </c>
      <c r="B552" s="8" t="s">
        <v>238</v>
      </c>
      <c r="C552" s="9">
        <v>1985</v>
      </c>
      <c r="D552" s="10">
        <v>0</v>
      </c>
      <c r="E552" s="25" t="s">
        <v>69</v>
      </c>
      <c r="F552" s="10">
        <v>6</v>
      </c>
      <c r="G552" s="10">
        <v>7</v>
      </c>
      <c r="H552" s="15">
        <v>7407.6</v>
      </c>
      <c r="I552" s="15">
        <v>5892.8</v>
      </c>
      <c r="J552" s="10">
        <v>5656.4</v>
      </c>
      <c r="K552" s="11">
        <v>338</v>
      </c>
      <c r="L552" s="12">
        <v>10514488.83</v>
      </c>
      <c r="M552" s="12">
        <v>0</v>
      </c>
      <c r="N552" s="12">
        <f>ROUND(L552*10%,2)</f>
        <v>1051448.8799999999</v>
      </c>
      <c r="O552" s="12">
        <f t="shared" ref="O552" si="135">ROUND(N552*0.45,2)</f>
        <v>473152</v>
      </c>
      <c r="P552" s="12">
        <f t="shared" si="114"/>
        <v>8989887.9499999993</v>
      </c>
      <c r="Q552" s="12">
        <f t="shared" si="132"/>
        <v>1784.294194610372</v>
      </c>
      <c r="R552" s="12">
        <v>17606.61</v>
      </c>
      <c r="S552" s="13">
        <v>43100</v>
      </c>
    </row>
    <row r="553" spans="1:19" s="27" customFormat="1" ht="13.2" x14ac:dyDescent="0.3">
      <c r="A553" s="7">
        <v>504</v>
      </c>
      <c r="B553" s="8" t="s">
        <v>476</v>
      </c>
      <c r="C553" s="9">
        <v>1987</v>
      </c>
      <c r="D553" s="10">
        <v>0</v>
      </c>
      <c r="E553" s="14" t="s">
        <v>54</v>
      </c>
      <c r="F553" s="10">
        <v>2</v>
      </c>
      <c r="G553" s="10">
        <v>3</v>
      </c>
      <c r="H553" s="15">
        <v>1282.9000000000001</v>
      </c>
      <c r="I553" s="15">
        <v>1150.4000000000001</v>
      </c>
      <c r="J553" s="10">
        <v>1150.4000000000001</v>
      </c>
      <c r="K553" s="11">
        <v>50</v>
      </c>
      <c r="L553" s="12">
        <v>1956542.81</v>
      </c>
      <c r="M553" s="12">
        <v>0</v>
      </c>
      <c r="N553" s="12">
        <f t="shared" ref="N553" si="136">ROUND(L553*10%,2)</f>
        <v>195654.28</v>
      </c>
      <c r="O553" s="12">
        <f t="shared" ref="O553" si="137">ROUND(N553*0.45,2)</f>
        <v>88044.43</v>
      </c>
      <c r="P553" s="12">
        <f t="shared" si="114"/>
        <v>1672844.1</v>
      </c>
      <c r="Q553" s="12">
        <f t="shared" si="132"/>
        <v>1700.7500086926286</v>
      </c>
      <c r="R553" s="12">
        <v>10685.67</v>
      </c>
      <c r="S553" s="13">
        <v>43100</v>
      </c>
    </row>
    <row r="554" spans="1:19" s="27" customFormat="1" ht="13.2" x14ac:dyDescent="0.3">
      <c r="A554" s="7">
        <v>505</v>
      </c>
      <c r="B554" s="8" t="s">
        <v>1309</v>
      </c>
      <c r="C554" s="9">
        <v>1972</v>
      </c>
      <c r="D554" s="10">
        <v>0</v>
      </c>
      <c r="E554" s="14" t="s">
        <v>462</v>
      </c>
      <c r="F554" s="10">
        <v>2</v>
      </c>
      <c r="G554" s="10">
        <v>2</v>
      </c>
      <c r="H554" s="15">
        <v>541.9</v>
      </c>
      <c r="I554" s="15">
        <v>541.9</v>
      </c>
      <c r="J554" s="10">
        <v>298.5</v>
      </c>
      <c r="K554" s="11">
        <v>30</v>
      </c>
      <c r="L554" s="12">
        <v>235239.16</v>
      </c>
      <c r="M554" s="12">
        <v>0</v>
      </c>
      <c r="N554" s="12">
        <v>0</v>
      </c>
      <c r="O554" s="12">
        <v>0</v>
      </c>
      <c r="P554" s="12">
        <f t="shared" si="114"/>
        <v>235239.16</v>
      </c>
      <c r="Q554" s="12">
        <f t="shared" si="132"/>
        <v>434.1006827828013</v>
      </c>
      <c r="R554" s="12">
        <v>10685.67</v>
      </c>
      <c r="S554" s="13">
        <v>43100</v>
      </c>
    </row>
    <row r="555" spans="1:19" s="27" customFormat="1" ht="13.2" x14ac:dyDescent="0.3">
      <c r="A555" s="7">
        <v>506</v>
      </c>
      <c r="B555" s="8" t="s">
        <v>477</v>
      </c>
      <c r="C555" s="9">
        <v>1985</v>
      </c>
      <c r="D555" s="10">
        <v>0</v>
      </c>
      <c r="E555" s="14" t="s">
        <v>54</v>
      </c>
      <c r="F555" s="10">
        <v>2</v>
      </c>
      <c r="G555" s="10">
        <v>3</v>
      </c>
      <c r="H555" s="15">
        <v>857.6</v>
      </c>
      <c r="I555" s="15">
        <v>747.9</v>
      </c>
      <c r="J555" s="10">
        <v>747.9</v>
      </c>
      <c r="K555" s="11">
        <v>35</v>
      </c>
      <c r="L555" s="12">
        <v>1423777.23</v>
      </c>
      <c r="M555" s="12">
        <v>0</v>
      </c>
      <c r="N555" s="12">
        <f t="shared" ref="N555:N578" si="138">ROUND(L555*10%,2)</f>
        <v>142377.72</v>
      </c>
      <c r="O555" s="12">
        <f t="shared" ref="O555:O580" si="139">ROUND(N555*0.45,2)</f>
        <v>64069.97</v>
      </c>
      <c r="P555" s="12">
        <f t="shared" si="114"/>
        <v>1217329.54</v>
      </c>
      <c r="Q555" s="12">
        <f t="shared" si="132"/>
        <v>1903.7</v>
      </c>
      <c r="R555" s="12">
        <v>10685.67</v>
      </c>
      <c r="S555" s="13">
        <v>43100</v>
      </c>
    </row>
    <row r="556" spans="1:19" s="27" customFormat="1" ht="13.2" x14ac:dyDescent="0.3">
      <c r="A556" s="7">
        <v>507</v>
      </c>
      <c r="B556" s="8" t="s">
        <v>478</v>
      </c>
      <c r="C556" s="9">
        <v>1985</v>
      </c>
      <c r="D556" s="10">
        <v>0</v>
      </c>
      <c r="E556" s="14" t="s">
        <v>54</v>
      </c>
      <c r="F556" s="10">
        <v>2</v>
      </c>
      <c r="G556" s="10">
        <v>2</v>
      </c>
      <c r="H556" s="15">
        <v>534</v>
      </c>
      <c r="I556" s="15">
        <v>490.3</v>
      </c>
      <c r="J556" s="10">
        <v>490.3</v>
      </c>
      <c r="K556" s="11">
        <v>28</v>
      </c>
      <c r="L556" s="12">
        <v>933384.13</v>
      </c>
      <c r="M556" s="12">
        <v>0</v>
      </c>
      <c r="N556" s="12">
        <f>ROUND(L556*10%,2)</f>
        <v>93338.41</v>
      </c>
      <c r="O556" s="12">
        <f t="shared" si="139"/>
        <v>42002.28</v>
      </c>
      <c r="P556" s="12">
        <f t="shared" si="114"/>
        <v>798043.44</v>
      </c>
      <c r="Q556" s="12">
        <f t="shared" si="132"/>
        <v>1903.7000407913522</v>
      </c>
      <c r="R556" s="12">
        <v>10685.67</v>
      </c>
      <c r="S556" s="13">
        <v>43100</v>
      </c>
    </row>
    <row r="557" spans="1:19" s="27" customFormat="1" ht="13.2" x14ac:dyDescent="0.3">
      <c r="A557" s="7">
        <v>508</v>
      </c>
      <c r="B557" s="8" t="s">
        <v>1310</v>
      </c>
      <c r="C557" s="9">
        <v>1980</v>
      </c>
      <c r="D557" s="10">
        <v>0</v>
      </c>
      <c r="E557" s="25" t="s">
        <v>29</v>
      </c>
      <c r="F557" s="10">
        <v>2</v>
      </c>
      <c r="G557" s="10">
        <v>2</v>
      </c>
      <c r="H557" s="15">
        <v>604.4</v>
      </c>
      <c r="I557" s="15">
        <v>555.6</v>
      </c>
      <c r="J557" s="10">
        <v>464.4</v>
      </c>
      <c r="K557" s="11">
        <v>31</v>
      </c>
      <c r="L557" s="12">
        <v>1057695.72</v>
      </c>
      <c r="M557" s="12">
        <v>0</v>
      </c>
      <c r="N557" s="12">
        <v>0</v>
      </c>
      <c r="O557" s="12">
        <v>0</v>
      </c>
      <c r="P557" s="12">
        <f t="shared" si="114"/>
        <v>1057695.72</v>
      </c>
      <c r="Q557" s="12">
        <f t="shared" si="132"/>
        <v>1903.6999999999998</v>
      </c>
      <c r="R557" s="12">
        <v>27958.74</v>
      </c>
      <c r="S557" s="13">
        <v>43100</v>
      </c>
    </row>
    <row r="558" spans="1:19" s="27" customFormat="1" ht="13.2" x14ac:dyDescent="0.3">
      <c r="A558" s="7">
        <v>509</v>
      </c>
      <c r="B558" s="8" t="s">
        <v>1311</v>
      </c>
      <c r="C558" s="9">
        <v>1981</v>
      </c>
      <c r="D558" s="10">
        <v>0</v>
      </c>
      <c r="E558" s="14" t="s">
        <v>462</v>
      </c>
      <c r="F558" s="10">
        <v>2</v>
      </c>
      <c r="G558" s="10">
        <v>3</v>
      </c>
      <c r="H558" s="15">
        <v>1136.5999999999999</v>
      </c>
      <c r="I558" s="15">
        <v>950.9</v>
      </c>
      <c r="J558" s="10">
        <v>832.9</v>
      </c>
      <c r="K558" s="11">
        <v>47</v>
      </c>
      <c r="L558" s="12">
        <v>1599917.79</v>
      </c>
      <c r="M558" s="12">
        <v>0</v>
      </c>
      <c r="N558" s="12">
        <f t="shared" ref="N558:N559" si="140">ROUND(L558*10%,2)</f>
        <v>159991.78</v>
      </c>
      <c r="O558" s="12">
        <f t="shared" ref="O558:O559" si="141">ROUND(N558*0.45,2)</f>
        <v>71996.3</v>
      </c>
      <c r="P558" s="12">
        <f t="shared" si="114"/>
        <v>1367929.71</v>
      </c>
      <c r="Q558" s="12">
        <f t="shared" si="132"/>
        <v>1682.530013671259</v>
      </c>
      <c r="R558" s="12">
        <v>10685.67</v>
      </c>
      <c r="S558" s="13">
        <v>43100</v>
      </c>
    </row>
    <row r="559" spans="1:19" s="27" customFormat="1" ht="13.2" x14ac:dyDescent="0.3">
      <c r="A559" s="7">
        <v>510</v>
      </c>
      <c r="B559" s="8" t="s">
        <v>1293</v>
      </c>
      <c r="C559" s="9">
        <v>1982</v>
      </c>
      <c r="D559" s="10">
        <v>0</v>
      </c>
      <c r="E559" s="14" t="s">
        <v>54</v>
      </c>
      <c r="F559" s="10">
        <v>2</v>
      </c>
      <c r="G559" s="10">
        <v>3</v>
      </c>
      <c r="H559" s="26">
        <v>1151.8</v>
      </c>
      <c r="I559" s="26">
        <v>1000.7</v>
      </c>
      <c r="J559" s="26">
        <v>906.8</v>
      </c>
      <c r="K559" s="116">
        <v>56</v>
      </c>
      <c r="L559" s="12">
        <v>668177.4</v>
      </c>
      <c r="M559" s="12">
        <v>0</v>
      </c>
      <c r="N559" s="12">
        <f t="shared" si="140"/>
        <v>66817.740000000005</v>
      </c>
      <c r="O559" s="12">
        <f t="shared" si="141"/>
        <v>30067.98</v>
      </c>
      <c r="P559" s="12">
        <f t="shared" si="114"/>
        <v>571291.68000000005</v>
      </c>
      <c r="Q559" s="12">
        <f t="shared" si="132"/>
        <v>667.71000299790148</v>
      </c>
      <c r="R559" s="12">
        <v>10685.67</v>
      </c>
      <c r="S559" s="13">
        <v>43100</v>
      </c>
    </row>
    <row r="560" spans="1:19" s="27" customFormat="1" ht="13.2" x14ac:dyDescent="0.3">
      <c r="A560" s="7">
        <v>511</v>
      </c>
      <c r="B560" s="8" t="s">
        <v>479</v>
      </c>
      <c r="C560" s="9">
        <v>1975</v>
      </c>
      <c r="D560" s="10">
        <v>0</v>
      </c>
      <c r="E560" s="14" t="s">
        <v>54</v>
      </c>
      <c r="F560" s="10">
        <v>2</v>
      </c>
      <c r="G560" s="10">
        <v>2</v>
      </c>
      <c r="H560" s="15">
        <v>548.29999999999995</v>
      </c>
      <c r="I560" s="15">
        <v>504.5</v>
      </c>
      <c r="J560" s="10">
        <v>504.5</v>
      </c>
      <c r="K560" s="11">
        <v>32</v>
      </c>
      <c r="L560" s="12">
        <v>1238256.27</v>
      </c>
      <c r="M560" s="12">
        <v>0</v>
      </c>
      <c r="N560" s="12">
        <f t="shared" si="138"/>
        <v>123825.63</v>
      </c>
      <c r="O560" s="12">
        <f t="shared" si="139"/>
        <v>55721.53</v>
      </c>
      <c r="P560" s="12">
        <f t="shared" si="114"/>
        <v>1058709.1100000001</v>
      </c>
      <c r="Q560" s="12">
        <f t="shared" si="132"/>
        <v>2454.4227353815659</v>
      </c>
      <c r="R560" s="12">
        <v>10685.67</v>
      </c>
      <c r="S560" s="13">
        <v>43100</v>
      </c>
    </row>
    <row r="561" spans="1:19" s="27" customFormat="1" ht="13.2" x14ac:dyDescent="0.3">
      <c r="A561" s="7">
        <v>512</v>
      </c>
      <c r="B561" s="8" t="s">
        <v>1312</v>
      </c>
      <c r="C561" s="9">
        <v>1973</v>
      </c>
      <c r="D561" s="10">
        <v>0</v>
      </c>
      <c r="E561" s="14" t="s">
        <v>462</v>
      </c>
      <c r="F561" s="10">
        <v>2</v>
      </c>
      <c r="G561" s="10">
        <v>2</v>
      </c>
      <c r="H561" s="15">
        <v>406.9</v>
      </c>
      <c r="I561" s="15">
        <v>366.5</v>
      </c>
      <c r="J561" s="10">
        <v>366.5</v>
      </c>
      <c r="K561" s="11">
        <v>20</v>
      </c>
      <c r="L561" s="12">
        <v>100600.59</v>
      </c>
      <c r="M561" s="12">
        <v>0</v>
      </c>
      <c r="N561" s="12">
        <v>0</v>
      </c>
      <c r="O561" s="12">
        <v>0</v>
      </c>
      <c r="P561" s="12">
        <f t="shared" si="114"/>
        <v>100600.59</v>
      </c>
      <c r="Q561" s="12">
        <f t="shared" si="132"/>
        <v>274.4900136425648</v>
      </c>
      <c r="R561" s="12">
        <v>10685.67</v>
      </c>
      <c r="S561" s="13">
        <v>43100</v>
      </c>
    </row>
    <row r="562" spans="1:19" s="27" customFormat="1" ht="13.2" x14ac:dyDescent="0.3">
      <c r="A562" s="7">
        <v>513</v>
      </c>
      <c r="B562" s="8" t="s">
        <v>30</v>
      </c>
      <c r="C562" s="9">
        <v>1985</v>
      </c>
      <c r="D562" s="10">
        <v>0</v>
      </c>
      <c r="E562" s="25" t="s">
        <v>29</v>
      </c>
      <c r="F562" s="10">
        <v>3</v>
      </c>
      <c r="G562" s="10">
        <v>1</v>
      </c>
      <c r="H562" s="15">
        <v>1525.6</v>
      </c>
      <c r="I562" s="15">
        <v>1525.6</v>
      </c>
      <c r="J562" s="10">
        <v>1326</v>
      </c>
      <c r="K562" s="11">
        <v>109</v>
      </c>
      <c r="L562" s="12">
        <v>8565618.75</v>
      </c>
      <c r="M562" s="12">
        <v>0</v>
      </c>
      <c r="N562" s="12">
        <v>0</v>
      </c>
      <c r="O562" s="12">
        <v>0</v>
      </c>
      <c r="P562" s="12">
        <f t="shared" si="114"/>
        <v>8565618.75</v>
      </c>
      <c r="Q562" s="12">
        <f t="shared" si="132"/>
        <v>5614.5901612480338</v>
      </c>
      <c r="R562" s="12">
        <v>27958.74</v>
      </c>
      <c r="S562" s="13">
        <v>43100</v>
      </c>
    </row>
    <row r="563" spans="1:19" s="27" customFormat="1" ht="13.2" x14ac:dyDescent="0.3">
      <c r="A563" s="7">
        <v>514</v>
      </c>
      <c r="B563" s="8" t="s">
        <v>480</v>
      </c>
      <c r="C563" s="9">
        <v>1988</v>
      </c>
      <c r="D563" s="10">
        <v>0</v>
      </c>
      <c r="E563" s="25" t="s">
        <v>29</v>
      </c>
      <c r="F563" s="10">
        <v>3</v>
      </c>
      <c r="G563" s="10">
        <v>3</v>
      </c>
      <c r="H563" s="15">
        <v>2043.9</v>
      </c>
      <c r="I563" s="15">
        <v>2043.9</v>
      </c>
      <c r="J563" s="10">
        <v>1443.1</v>
      </c>
      <c r="K563" s="11">
        <v>50</v>
      </c>
      <c r="L563" s="12">
        <v>13434010.4</v>
      </c>
      <c r="M563" s="12">
        <v>0</v>
      </c>
      <c r="N563" s="12">
        <v>0</v>
      </c>
      <c r="O563" s="12">
        <f t="shared" si="139"/>
        <v>0</v>
      </c>
      <c r="P563" s="12">
        <f t="shared" si="114"/>
        <v>13434010.4</v>
      </c>
      <c r="Q563" s="12">
        <f t="shared" si="132"/>
        <v>6572.7336953862714</v>
      </c>
      <c r="R563" s="12">
        <v>27958.74</v>
      </c>
      <c r="S563" s="13">
        <v>43100</v>
      </c>
    </row>
    <row r="564" spans="1:19" s="27" customFormat="1" ht="13.2" x14ac:dyDescent="0.3">
      <c r="A564" s="7">
        <v>515</v>
      </c>
      <c r="B564" s="8" t="s">
        <v>481</v>
      </c>
      <c r="C564" s="9">
        <v>1989</v>
      </c>
      <c r="D564" s="10">
        <v>0</v>
      </c>
      <c r="E564" s="14" t="s">
        <v>54</v>
      </c>
      <c r="F564" s="10">
        <v>2</v>
      </c>
      <c r="G564" s="10">
        <v>3</v>
      </c>
      <c r="H564" s="15">
        <v>1058.97</v>
      </c>
      <c r="I564" s="15">
        <v>792.37</v>
      </c>
      <c r="J564" s="10">
        <v>792.37</v>
      </c>
      <c r="K564" s="11">
        <v>71</v>
      </c>
      <c r="L564" s="12">
        <v>1508434.77</v>
      </c>
      <c r="M564" s="12">
        <v>0</v>
      </c>
      <c r="N564" s="12">
        <f t="shared" si="138"/>
        <v>150843.48000000001</v>
      </c>
      <c r="O564" s="12">
        <f t="shared" si="139"/>
        <v>67879.570000000007</v>
      </c>
      <c r="P564" s="12">
        <f t="shared" si="114"/>
        <v>1289711.72</v>
      </c>
      <c r="Q564" s="12">
        <f t="shared" si="132"/>
        <v>1903.7000012620367</v>
      </c>
      <c r="R564" s="12">
        <v>10685.67</v>
      </c>
      <c r="S564" s="13">
        <v>43100</v>
      </c>
    </row>
    <row r="565" spans="1:19" s="27" customFormat="1" ht="13.2" x14ac:dyDescent="0.3">
      <c r="A565" s="7">
        <v>516</v>
      </c>
      <c r="B565" s="8" t="s">
        <v>1313</v>
      </c>
      <c r="C565" s="9">
        <v>1976</v>
      </c>
      <c r="D565" s="10">
        <v>0</v>
      </c>
      <c r="E565" s="25" t="s">
        <v>29</v>
      </c>
      <c r="F565" s="10">
        <v>2</v>
      </c>
      <c r="G565" s="10">
        <v>2</v>
      </c>
      <c r="H565" s="15">
        <v>762.6</v>
      </c>
      <c r="I565" s="15">
        <v>674.7</v>
      </c>
      <c r="J565" s="10">
        <v>436.4</v>
      </c>
      <c r="K565" s="11">
        <v>39</v>
      </c>
      <c r="L565" s="12">
        <v>211680.38</v>
      </c>
      <c r="M565" s="12">
        <v>0</v>
      </c>
      <c r="N565" s="12">
        <v>0</v>
      </c>
      <c r="O565" s="12">
        <v>0</v>
      </c>
      <c r="P565" s="12">
        <f t="shared" si="114"/>
        <v>211680.38</v>
      </c>
      <c r="Q565" s="12">
        <f t="shared" si="132"/>
        <v>313.74000296428039</v>
      </c>
      <c r="R565" s="12">
        <v>27958.74</v>
      </c>
      <c r="S565" s="13">
        <v>43100</v>
      </c>
    </row>
    <row r="566" spans="1:19" s="27" customFormat="1" ht="13.2" x14ac:dyDescent="0.3">
      <c r="A566" s="7">
        <v>517</v>
      </c>
      <c r="B566" s="8" t="s">
        <v>482</v>
      </c>
      <c r="C566" s="9">
        <v>1987</v>
      </c>
      <c r="D566" s="10">
        <v>0</v>
      </c>
      <c r="E566" s="25" t="s">
        <v>69</v>
      </c>
      <c r="F566" s="10">
        <v>2</v>
      </c>
      <c r="G566" s="10">
        <v>2</v>
      </c>
      <c r="H566" s="15">
        <v>673.2</v>
      </c>
      <c r="I566" s="15">
        <v>626</v>
      </c>
      <c r="J566" s="10">
        <v>626</v>
      </c>
      <c r="K566" s="11">
        <v>28</v>
      </c>
      <c r="L566" s="12">
        <v>2798798.81</v>
      </c>
      <c r="M566" s="12">
        <v>0</v>
      </c>
      <c r="N566" s="12">
        <f t="shared" si="138"/>
        <v>279879.88</v>
      </c>
      <c r="O566" s="12">
        <f t="shared" si="139"/>
        <v>125945.95</v>
      </c>
      <c r="P566" s="12">
        <f t="shared" si="114"/>
        <v>2392972.98</v>
      </c>
      <c r="Q566" s="12">
        <f t="shared" si="132"/>
        <v>4470.9246166134189</v>
      </c>
      <c r="R566" s="12">
        <v>17606.61</v>
      </c>
      <c r="S566" s="13">
        <v>43100</v>
      </c>
    </row>
    <row r="567" spans="1:19" s="27" customFormat="1" ht="13.2" x14ac:dyDescent="0.3">
      <c r="A567" s="7">
        <v>518</v>
      </c>
      <c r="B567" s="8" t="s">
        <v>1314</v>
      </c>
      <c r="C567" s="9">
        <v>1980</v>
      </c>
      <c r="D567" s="10">
        <v>0</v>
      </c>
      <c r="E567" s="14" t="s">
        <v>462</v>
      </c>
      <c r="F567" s="10">
        <v>2</v>
      </c>
      <c r="G567" s="10">
        <v>3</v>
      </c>
      <c r="H567" s="15">
        <v>824.8</v>
      </c>
      <c r="I567" s="15">
        <v>735.4</v>
      </c>
      <c r="J567" s="10">
        <v>533.20000000000005</v>
      </c>
      <c r="K567" s="11">
        <v>35</v>
      </c>
      <c r="L567" s="12">
        <v>162648.42000000001</v>
      </c>
      <c r="M567" s="12">
        <v>0</v>
      </c>
      <c r="N567" s="12">
        <v>0</v>
      </c>
      <c r="O567" s="12">
        <v>0</v>
      </c>
      <c r="P567" s="12">
        <f t="shared" si="114"/>
        <v>162648.42000000001</v>
      </c>
      <c r="Q567" s="12">
        <f t="shared" si="132"/>
        <v>221.17000271960839</v>
      </c>
      <c r="R567" s="12">
        <v>10685.67</v>
      </c>
      <c r="S567" s="13">
        <v>43100</v>
      </c>
    </row>
    <row r="568" spans="1:19" s="27" customFormat="1" ht="13.2" x14ac:dyDescent="0.3">
      <c r="A568" s="7">
        <v>519</v>
      </c>
      <c r="B568" s="8" t="s">
        <v>1315</v>
      </c>
      <c r="C568" s="9">
        <v>1975</v>
      </c>
      <c r="D568" s="10">
        <v>0</v>
      </c>
      <c r="E568" s="14" t="s">
        <v>462</v>
      </c>
      <c r="F568" s="10">
        <v>2</v>
      </c>
      <c r="G568" s="10">
        <v>2</v>
      </c>
      <c r="H568" s="15">
        <v>517.9</v>
      </c>
      <c r="I568" s="15">
        <v>497.3</v>
      </c>
      <c r="J568" s="10">
        <v>424</v>
      </c>
      <c r="K568" s="11">
        <v>25</v>
      </c>
      <c r="L568" s="12">
        <v>1175829.74</v>
      </c>
      <c r="M568" s="12">
        <v>0</v>
      </c>
      <c r="N568" s="12">
        <v>0</v>
      </c>
      <c r="O568" s="12">
        <v>0</v>
      </c>
      <c r="P568" s="12">
        <f t="shared" si="114"/>
        <v>1175829.74</v>
      </c>
      <c r="Q568" s="12">
        <f t="shared" si="132"/>
        <v>2364.427387894631</v>
      </c>
      <c r="R568" s="12">
        <v>10685.67</v>
      </c>
      <c r="S568" s="13">
        <v>43100</v>
      </c>
    </row>
    <row r="569" spans="1:19" s="27" customFormat="1" ht="13.2" x14ac:dyDescent="0.3">
      <c r="A569" s="7">
        <v>520</v>
      </c>
      <c r="B569" s="8" t="s">
        <v>1316</v>
      </c>
      <c r="C569" s="9">
        <v>1977</v>
      </c>
      <c r="D569" s="10">
        <v>0</v>
      </c>
      <c r="E569" s="14" t="s">
        <v>462</v>
      </c>
      <c r="F569" s="10">
        <v>2</v>
      </c>
      <c r="G569" s="10">
        <v>2</v>
      </c>
      <c r="H569" s="15">
        <v>571.1</v>
      </c>
      <c r="I569" s="15">
        <v>505.3</v>
      </c>
      <c r="J569" s="10">
        <v>308.2</v>
      </c>
      <c r="K569" s="11">
        <v>24</v>
      </c>
      <c r="L569" s="12">
        <v>1209447.97</v>
      </c>
      <c r="M569" s="12">
        <v>0</v>
      </c>
      <c r="N569" s="12">
        <f>ROUND(L569*10%,2)</f>
        <v>120944.8</v>
      </c>
      <c r="O569" s="12">
        <f t="shared" ref="O569" si="142">ROUND(N569*0.45,2)</f>
        <v>54425.16</v>
      </c>
      <c r="P569" s="12">
        <f t="shared" si="114"/>
        <v>1034078.01</v>
      </c>
      <c r="Q569" s="12">
        <f t="shared" si="132"/>
        <v>2393.5245794577477</v>
      </c>
      <c r="R569" s="12">
        <v>10685.67</v>
      </c>
      <c r="S569" s="13">
        <v>43100</v>
      </c>
    </row>
    <row r="570" spans="1:19" s="27" customFormat="1" ht="13.2" x14ac:dyDescent="0.3">
      <c r="A570" s="7">
        <v>521</v>
      </c>
      <c r="B570" s="8" t="s">
        <v>483</v>
      </c>
      <c r="C570" s="9">
        <v>1968</v>
      </c>
      <c r="D570" s="10">
        <v>0</v>
      </c>
      <c r="E570" s="14" t="s">
        <v>54</v>
      </c>
      <c r="F570" s="10">
        <v>2</v>
      </c>
      <c r="G570" s="10">
        <v>2</v>
      </c>
      <c r="H570" s="15">
        <v>531.70000000000005</v>
      </c>
      <c r="I570" s="15">
        <v>489.4</v>
      </c>
      <c r="J570" s="10">
        <v>489.4</v>
      </c>
      <c r="K570" s="11">
        <v>27</v>
      </c>
      <c r="L570" s="12">
        <v>689094.78</v>
      </c>
      <c r="M570" s="12">
        <v>0</v>
      </c>
      <c r="N570" s="12">
        <f t="shared" si="138"/>
        <v>68909.48</v>
      </c>
      <c r="O570" s="12">
        <f t="shared" si="139"/>
        <v>31009.27</v>
      </c>
      <c r="P570" s="12">
        <f t="shared" si="114"/>
        <v>589176.03</v>
      </c>
      <c r="Q570" s="12">
        <f t="shared" ref="Q570:Q581" si="143">L570/I570</f>
        <v>1408.0400081732735</v>
      </c>
      <c r="R570" s="12">
        <v>10685.67</v>
      </c>
      <c r="S570" s="13">
        <v>43100</v>
      </c>
    </row>
    <row r="571" spans="1:19" s="27" customFormat="1" ht="13.2" x14ac:dyDescent="0.3">
      <c r="A571" s="7">
        <v>522</v>
      </c>
      <c r="B571" s="8" t="s">
        <v>484</v>
      </c>
      <c r="C571" s="9">
        <v>1981</v>
      </c>
      <c r="D571" s="10">
        <v>0</v>
      </c>
      <c r="E571" s="14" t="s">
        <v>54</v>
      </c>
      <c r="F571" s="10">
        <v>2</v>
      </c>
      <c r="G571" s="10">
        <v>1</v>
      </c>
      <c r="H571" s="15">
        <v>280</v>
      </c>
      <c r="I571" s="15">
        <v>258.2</v>
      </c>
      <c r="J571" s="10">
        <v>150.1</v>
      </c>
      <c r="K571" s="11">
        <v>11</v>
      </c>
      <c r="L571" s="12">
        <v>677233.96</v>
      </c>
      <c r="M571" s="12">
        <v>0</v>
      </c>
      <c r="N571" s="12">
        <f t="shared" si="138"/>
        <v>67723.399999999994</v>
      </c>
      <c r="O571" s="12">
        <f t="shared" si="139"/>
        <v>30475.53</v>
      </c>
      <c r="P571" s="12">
        <f t="shared" si="114"/>
        <v>579035.03</v>
      </c>
      <c r="Q571" s="12">
        <f t="shared" si="143"/>
        <v>2622.9045701006971</v>
      </c>
      <c r="R571" s="12">
        <v>10685.67</v>
      </c>
      <c r="S571" s="13">
        <v>43100</v>
      </c>
    </row>
    <row r="572" spans="1:19" s="27" customFormat="1" ht="13.2" x14ac:dyDescent="0.3">
      <c r="A572" s="7">
        <v>523</v>
      </c>
      <c r="B572" s="8" t="s">
        <v>485</v>
      </c>
      <c r="C572" s="9">
        <v>1976</v>
      </c>
      <c r="D572" s="10">
        <v>0</v>
      </c>
      <c r="E572" s="14" t="s">
        <v>54</v>
      </c>
      <c r="F572" s="10">
        <v>2</v>
      </c>
      <c r="G572" s="10">
        <v>2</v>
      </c>
      <c r="H572" s="15">
        <v>522.6</v>
      </c>
      <c r="I572" s="15">
        <v>496.5</v>
      </c>
      <c r="J572" s="10">
        <v>317.60000000000002</v>
      </c>
      <c r="K572" s="11">
        <v>25</v>
      </c>
      <c r="L572" s="12">
        <v>1861287.48</v>
      </c>
      <c r="M572" s="12">
        <v>0</v>
      </c>
      <c r="N572" s="12">
        <f t="shared" si="138"/>
        <v>186128.75</v>
      </c>
      <c r="O572" s="12">
        <f t="shared" si="139"/>
        <v>83757.94</v>
      </c>
      <c r="P572" s="12">
        <f t="shared" si="114"/>
        <v>1591400.79</v>
      </c>
      <c r="Q572" s="12">
        <f t="shared" si="143"/>
        <v>3748.8166767371599</v>
      </c>
      <c r="R572" s="12">
        <v>10685.67</v>
      </c>
      <c r="S572" s="13">
        <v>43100</v>
      </c>
    </row>
    <row r="573" spans="1:19" s="27" customFormat="1" ht="13.2" x14ac:dyDescent="0.3">
      <c r="A573" s="7">
        <v>524</v>
      </c>
      <c r="B573" s="8" t="s">
        <v>486</v>
      </c>
      <c r="C573" s="9">
        <v>1988</v>
      </c>
      <c r="D573" s="10">
        <v>0</v>
      </c>
      <c r="E573" s="14" t="s">
        <v>54</v>
      </c>
      <c r="F573" s="10">
        <v>2</v>
      </c>
      <c r="G573" s="10">
        <v>4</v>
      </c>
      <c r="H573" s="15">
        <v>1273</v>
      </c>
      <c r="I573" s="15">
        <v>940.89</v>
      </c>
      <c r="J573" s="10">
        <v>940.89</v>
      </c>
      <c r="K573" s="11">
        <v>77</v>
      </c>
      <c r="L573" s="12">
        <v>1583075.66</v>
      </c>
      <c r="M573" s="12">
        <v>0</v>
      </c>
      <c r="N573" s="12">
        <f t="shared" si="138"/>
        <v>158307.57</v>
      </c>
      <c r="O573" s="12">
        <f t="shared" si="139"/>
        <v>71238.41</v>
      </c>
      <c r="P573" s="12">
        <f t="shared" si="114"/>
        <v>1353529.68</v>
      </c>
      <c r="Q573" s="12">
        <f t="shared" si="143"/>
        <v>1682.5300088214349</v>
      </c>
      <c r="R573" s="12">
        <v>10685.67</v>
      </c>
      <c r="S573" s="13">
        <v>43100</v>
      </c>
    </row>
    <row r="574" spans="1:19" s="27" customFormat="1" ht="13.2" x14ac:dyDescent="0.3">
      <c r="A574" s="7">
        <v>525</v>
      </c>
      <c r="B574" s="8" t="s">
        <v>1317</v>
      </c>
      <c r="C574" s="9">
        <v>1968</v>
      </c>
      <c r="D574" s="10">
        <v>0</v>
      </c>
      <c r="E574" s="25" t="s">
        <v>29</v>
      </c>
      <c r="F574" s="10">
        <v>2</v>
      </c>
      <c r="G574" s="10">
        <v>2</v>
      </c>
      <c r="H574" s="15">
        <v>420.9</v>
      </c>
      <c r="I574" s="15">
        <v>382.9</v>
      </c>
      <c r="J574" s="10">
        <v>340.3</v>
      </c>
      <c r="K574" s="11">
        <v>17</v>
      </c>
      <c r="L574" s="12">
        <v>189332.56</v>
      </c>
      <c r="M574" s="12">
        <v>0</v>
      </c>
      <c r="N574" s="12">
        <v>0</v>
      </c>
      <c r="O574" s="12">
        <v>0</v>
      </c>
      <c r="P574" s="12">
        <f t="shared" si="114"/>
        <v>189332.56</v>
      </c>
      <c r="Q574" s="12">
        <f t="shared" si="143"/>
        <v>494.46999216505617</v>
      </c>
      <c r="R574" s="12">
        <v>27958.74</v>
      </c>
      <c r="S574" s="13">
        <v>43100</v>
      </c>
    </row>
    <row r="575" spans="1:19" s="27" customFormat="1" ht="13.2" x14ac:dyDescent="0.3">
      <c r="A575" s="7">
        <v>526</v>
      </c>
      <c r="B575" s="8" t="s">
        <v>487</v>
      </c>
      <c r="C575" s="9">
        <v>1966</v>
      </c>
      <c r="D575" s="10">
        <v>0</v>
      </c>
      <c r="E575" s="14" t="s">
        <v>54</v>
      </c>
      <c r="F575" s="10">
        <v>2</v>
      </c>
      <c r="G575" s="10">
        <v>3</v>
      </c>
      <c r="H575" s="15">
        <v>575.9</v>
      </c>
      <c r="I575" s="15">
        <v>517.4</v>
      </c>
      <c r="J575" s="10">
        <v>517.4</v>
      </c>
      <c r="K575" s="11">
        <v>28</v>
      </c>
      <c r="L575" s="12">
        <v>765534.7</v>
      </c>
      <c r="M575" s="12">
        <v>0</v>
      </c>
      <c r="N575" s="12">
        <v>0</v>
      </c>
      <c r="O575" s="12">
        <v>0</v>
      </c>
      <c r="P575" s="12">
        <f t="shared" si="114"/>
        <v>765534.7</v>
      </c>
      <c r="Q575" s="12">
        <f t="shared" si="143"/>
        <v>1479.5800154619251</v>
      </c>
      <c r="R575" s="12">
        <v>10685.67</v>
      </c>
      <c r="S575" s="13">
        <v>43100</v>
      </c>
    </row>
    <row r="576" spans="1:19" s="57" customFormat="1" ht="13.2" x14ac:dyDescent="0.3">
      <c r="A576" s="7">
        <v>527</v>
      </c>
      <c r="B576" s="8" t="s">
        <v>488</v>
      </c>
      <c r="C576" s="9">
        <v>1961</v>
      </c>
      <c r="D576" s="10">
        <v>0</v>
      </c>
      <c r="E576" s="14" t="s">
        <v>54</v>
      </c>
      <c r="F576" s="10">
        <v>2</v>
      </c>
      <c r="G576" s="10">
        <v>1</v>
      </c>
      <c r="H576" s="15">
        <v>377.5</v>
      </c>
      <c r="I576" s="15">
        <v>339.9</v>
      </c>
      <c r="J576" s="10">
        <v>339.9</v>
      </c>
      <c r="K576" s="11">
        <v>21</v>
      </c>
      <c r="L576" s="12">
        <v>409610.09</v>
      </c>
      <c r="M576" s="12">
        <v>0</v>
      </c>
      <c r="N576" s="12">
        <v>0</v>
      </c>
      <c r="O576" s="12">
        <v>0</v>
      </c>
      <c r="P576" s="12">
        <f t="shared" si="114"/>
        <v>409610.09</v>
      </c>
      <c r="Q576" s="12">
        <f t="shared" si="143"/>
        <v>1205.0899970579583</v>
      </c>
      <c r="R576" s="12">
        <v>10685.67</v>
      </c>
      <c r="S576" s="13">
        <v>43100</v>
      </c>
    </row>
    <row r="577" spans="1:20" s="57" customFormat="1" ht="13.2" x14ac:dyDescent="0.3">
      <c r="A577" s="7">
        <v>528</v>
      </c>
      <c r="B577" s="8" t="s">
        <v>489</v>
      </c>
      <c r="C577" s="9">
        <v>1980</v>
      </c>
      <c r="D577" s="10">
        <v>0</v>
      </c>
      <c r="E577" s="14" t="s">
        <v>54</v>
      </c>
      <c r="F577" s="10">
        <v>2</v>
      </c>
      <c r="G577" s="10">
        <v>2</v>
      </c>
      <c r="H577" s="15">
        <v>1129.3</v>
      </c>
      <c r="I577" s="15">
        <v>981.8</v>
      </c>
      <c r="J577" s="10">
        <v>981.8</v>
      </c>
      <c r="K577" s="11">
        <v>58</v>
      </c>
      <c r="L577" s="12">
        <v>2554997.41</v>
      </c>
      <c r="M577" s="12">
        <v>0</v>
      </c>
      <c r="N577" s="12">
        <v>0</v>
      </c>
      <c r="O577" s="12">
        <f>ROUND(L577*0.045,2)</f>
        <v>114974.88</v>
      </c>
      <c r="P577" s="12">
        <f t="shared" si="114"/>
        <v>2440022.5300000003</v>
      </c>
      <c r="Q577" s="12">
        <f t="shared" si="143"/>
        <v>2602.3603687105319</v>
      </c>
      <c r="R577" s="12">
        <v>10685.67</v>
      </c>
      <c r="S577" s="13">
        <v>43100</v>
      </c>
    </row>
    <row r="578" spans="1:20" s="57" customFormat="1" ht="13.2" x14ac:dyDescent="0.3">
      <c r="A578" s="7">
        <v>529</v>
      </c>
      <c r="B578" s="8" t="s">
        <v>490</v>
      </c>
      <c r="C578" s="9">
        <v>1975</v>
      </c>
      <c r="D578" s="10">
        <v>0</v>
      </c>
      <c r="E578" s="14" t="s">
        <v>54</v>
      </c>
      <c r="F578" s="10">
        <v>2</v>
      </c>
      <c r="G578" s="10">
        <v>2</v>
      </c>
      <c r="H578" s="15">
        <v>554.79999999999995</v>
      </c>
      <c r="I578" s="15">
        <v>511.8</v>
      </c>
      <c r="J578" s="10">
        <v>511.8</v>
      </c>
      <c r="K578" s="11">
        <v>35</v>
      </c>
      <c r="L578" s="12">
        <v>1867024.91</v>
      </c>
      <c r="M578" s="12">
        <v>0</v>
      </c>
      <c r="N578" s="12">
        <f t="shared" si="138"/>
        <v>186702.49</v>
      </c>
      <c r="O578" s="12">
        <f t="shared" si="139"/>
        <v>84016.12</v>
      </c>
      <c r="P578" s="12">
        <f t="shared" si="114"/>
        <v>1596306.2999999998</v>
      </c>
      <c r="Q578" s="12">
        <f t="shared" si="143"/>
        <v>3647.9580109417739</v>
      </c>
      <c r="R578" s="12">
        <v>10685.67</v>
      </c>
      <c r="S578" s="13">
        <v>43100</v>
      </c>
    </row>
    <row r="579" spans="1:20" s="57" customFormat="1" ht="13.2" x14ac:dyDescent="0.3">
      <c r="A579" s="7">
        <v>530</v>
      </c>
      <c r="B579" s="8" t="s">
        <v>491</v>
      </c>
      <c r="C579" s="9">
        <v>1982</v>
      </c>
      <c r="D579" s="10">
        <v>0</v>
      </c>
      <c r="E579" s="80" t="s">
        <v>54</v>
      </c>
      <c r="F579" s="10">
        <v>2</v>
      </c>
      <c r="G579" s="10">
        <v>3</v>
      </c>
      <c r="H579" s="15">
        <v>1145</v>
      </c>
      <c r="I579" s="15">
        <v>956.1</v>
      </c>
      <c r="J579" s="10">
        <v>956.1</v>
      </c>
      <c r="K579" s="11">
        <v>42</v>
      </c>
      <c r="L579" s="12">
        <v>2678881.08</v>
      </c>
      <c r="M579" s="12">
        <v>0</v>
      </c>
      <c r="N579" s="12">
        <v>267548.01</v>
      </c>
      <c r="O579" s="12">
        <f t="shared" si="139"/>
        <v>120396.6</v>
      </c>
      <c r="P579" s="12">
        <f t="shared" si="114"/>
        <v>2290936.4700000002</v>
      </c>
      <c r="Q579" s="12">
        <f t="shared" si="143"/>
        <v>2801.8837778475054</v>
      </c>
      <c r="R579" s="12">
        <v>10685.67</v>
      </c>
      <c r="S579" s="13">
        <v>43100</v>
      </c>
    </row>
    <row r="580" spans="1:20" s="57" customFormat="1" ht="13.2" x14ac:dyDescent="0.3">
      <c r="A580" s="7">
        <v>531</v>
      </c>
      <c r="B580" s="8" t="s">
        <v>1318</v>
      </c>
      <c r="C580" s="184">
        <v>1980</v>
      </c>
      <c r="D580" s="10">
        <v>0</v>
      </c>
      <c r="E580" s="80" t="s">
        <v>462</v>
      </c>
      <c r="F580" s="10">
        <v>2</v>
      </c>
      <c r="G580" s="10">
        <v>3</v>
      </c>
      <c r="H580" s="15">
        <v>819.3</v>
      </c>
      <c r="I580" s="15">
        <v>732</v>
      </c>
      <c r="J580" s="10">
        <v>732</v>
      </c>
      <c r="K580" s="11">
        <v>22</v>
      </c>
      <c r="L580" s="12">
        <v>1999197.48</v>
      </c>
      <c r="M580" s="12">
        <v>0</v>
      </c>
      <c r="N580" s="12">
        <f>ROUND(L580*10%,2)</f>
        <v>199919.75</v>
      </c>
      <c r="O580" s="12">
        <f t="shared" si="139"/>
        <v>89963.89</v>
      </c>
      <c r="P580" s="12">
        <f t="shared" si="114"/>
        <v>1709313.8399999999</v>
      </c>
      <c r="Q580" s="12">
        <f t="shared" si="143"/>
        <v>2731.1440983606558</v>
      </c>
      <c r="R580" s="12">
        <v>10685.67</v>
      </c>
      <c r="S580" s="13">
        <v>43100</v>
      </c>
    </row>
    <row r="581" spans="1:20" s="3" customFormat="1" ht="13.2" x14ac:dyDescent="0.3">
      <c r="A581" s="170"/>
      <c r="B581" s="211" t="s">
        <v>492</v>
      </c>
      <c r="C581" s="187"/>
      <c r="D581" s="19"/>
      <c r="E581" s="19"/>
      <c r="F581" s="19"/>
      <c r="G581" s="19"/>
      <c r="H581" s="17">
        <f>ROUND(SUM(H506:H580),2)</f>
        <v>68266.37</v>
      </c>
      <c r="I581" s="17">
        <f t="shared" ref="I581:P581" si="144">ROUND(SUM(I506:I580),2)</f>
        <v>60296.66</v>
      </c>
      <c r="J581" s="17">
        <f t="shared" si="144"/>
        <v>53522.86</v>
      </c>
      <c r="K581" s="17">
        <f t="shared" si="144"/>
        <v>3126</v>
      </c>
      <c r="L581" s="17">
        <f t="shared" si="144"/>
        <v>151547487.96000001</v>
      </c>
      <c r="M581" s="17">
        <f t="shared" si="144"/>
        <v>0</v>
      </c>
      <c r="N581" s="17">
        <f t="shared" si="144"/>
        <v>10984755.710000001</v>
      </c>
      <c r="O581" s="17">
        <f t="shared" si="144"/>
        <v>5366861.7699999996</v>
      </c>
      <c r="P581" s="17">
        <f t="shared" si="144"/>
        <v>135195870.47999999</v>
      </c>
      <c r="Q581" s="17">
        <f t="shared" si="143"/>
        <v>2513.3645538575438</v>
      </c>
      <c r="R581" s="17"/>
      <c r="S581" s="81"/>
    </row>
    <row r="582" spans="1:20" ht="15.6" x14ac:dyDescent="0.3">
      <c r="A582" s="10"/>
      <c r="B582" s="190" t="s">
        <v>506</v>
      </c>
      <c r="C582" s="190"/>
      <c r="D582" s="10"/>
      <c r="E582" s="10"/>
      <c r="F582" s="10"/>
      <c r="G582" s="10"/>
      <c r="H582" s="10"/>
      <c r="I582" s="10"/>
      <c r="J582" s="10"/>
      <c r="K582" s="10"/>
      <c r="L582" s="12"/>
      <c r="M582" s="12"/>
      <c r="N582" s="12"/>
      <c r="O582" s="12"/>
      <c r="P582" s="12"/>
      <c r="Q582" s="12"/>
      <c r="R582" s="12"/>
      <c r="S582" s="10"/>
      <c r="T582" s="6"/>
    </row>
    <row r="583" spans="1:20" s="16" customFormat="1" x14ac:dyDescent="0.3">
      <c r="A583" s="7">
        <v>532</v>
      </c>
      <c r="B583" s="8" t="s">
        <v>507</v>
      </c>
      <c r="C583" s="9">
        <v>1978</v>
      </c>
      <c r="D583" s="10">
        <v>0</v>
      </c>
      <c r="E583" s="14" t="s">
        <v>54</v>
      </c>
      <c r="F583" s="10">
        <v>2</v>
      </c>
      <c r="G583" s="10">
        <v>2</v>
      </c>
      <c r="H583" s="15">
        <v>1178.5999999999999</v>
      </c>
      <c r="I583" s="15">
        <v>1014.5</v>
      </c>
      <c r="J583" s="10">
        <v>1014.5</v>
      </c>
      <c r="K583" s="11">
        <v>39</v>
      </c>
      <c r="L583" s="12">
        <v>4120980.48</v>
      </c>
      <c r="M583" s="12">
        <v>0</v>
      </c>
      <c r="N583" s="12">
        <v>0</v>
      </c>
      <c r="O583" s="12">
        <v>0</v>
      </c>
      <c r="P583" s="12">
        <f t="shared" ref="P583:P592" si="145">L583-(M583+N583+O583)</f>
        <v>4120980.48</v>
      </c>
      <c r="Q583" s="12">
        <f t="shared" ref="Q583:Q593" si="146">L583/I583</f>
        <v>4062.0803154263185</v>
      </c>
      <c r="R583" s="12">
        <v>10685.67</v>
      </c>
      <c r="S583" s="13">
        <v>43100</v>
      </c>
    </row>
    <row r="584" spans="1:20" s="16" customFormat="1" x14ac:dyDescent="0.3">
      <c r="A584" s="7">
        <v>533</v>
      </c>
      <c r="B584" s="8" t="s">
        <v>508</v>
      </c>
      <c r="C584" s="9">
        <v>1975</v>
      </c>
      <c r="D584" s="10">
        <v>0</v>
      </c>
      <c r="E584" s="14" t="s">
        <v>54</v>
      </c>
      <c r="F584" s="10">
        <v>2</v>
      </c>
      <c r="G584" s="10">
        <v>2</v>
      </c>
      <c r="H584" s="15">
        <v>1113.4000000000001</v>
      </c>
      <c r="I584" s="15">
        <v>953.5</v>
      </c>
      <c r="J584" s="10">
        <v>953.5</v>
      </c>
      <c r="K584" s="11">
        <v>40</v>
      </c>
      <c r="L584" s="12">
        <v>2294702.66</v>
      </c>
      <c r="M584" s="12">
        <v>0</v>
      </c>
      <c r="N584" s="12">
        <v>0</v>
      </c>
      <c r="O584" s="12">
        <f>ROUND(N584*0.45,2)</f>
        <v>0</v>
      </c>
      <c r="P584" s="12">
        <f t="shared" si="145"/>
        <v>2294702.66</v>
      </c>
      <c r="Q584" s="12">
        <f t="shared" si="146"/>
        <v>2406.6100262191926</v>
      </c>
      <c r="R584" s="12">
        <v>10685.67</v>
      </c>
      <c r="S584" s="13">
        <v>43100</v>
      </c>
    </row>
    <row r="585" spans="1:20" s="16" customFormat="1" x14ac:dyDescent="0.3">
      <c r="A585" s="7">
        <v>534</v>
      </c>
      <c r="B585" s="8" t="s">
        <v>1248</v>
      </c>
      <c r="C585" s="9">
        <v>1975</v>
      </c>
      <c r="D585" s="10">
        <v>0</v>
      </c>
      <c r="E585" s="14" t="s">
        <v>54</v>
      </c>
      <c r="F585" s="10">
        <v>2</v>
      </c>
      <c r="G585" s="10">
        <v>2</v>
      </c>
      <c r="H585" s="15">
        <v>1127.3</v>
      </c>
      <c r="I585" s="15">
        <v>970.3</v>
      </c>
      <c r="J585" s="10">
        <v>970.3</v>
      </c>
      <c r="K585" s="11">
        <v>37</v>
      </c>
      <c r="L585" s="12">
        <v>2334621.29</v>
      </c>
      <c r="M585" s="12">
        <v>0</v>
      </c>
      <c r="N585" s="12">
        <v>0</v>
      </c>
      <c r="O585" s="12">
        <v>0</v>
      </c>
      <c r="P585" s="12">
        <f t="shared" si="145"/>
        <v>2334621.29</v>
      </c>
      <c r="Q585" s="12">
        <f t="shared" si="146"/>
        <v>2406.0819231165619</v>
      </c>
      <c r="R585" s="12">
        <v>10685.67</v>
      </c>
      <c r="S585" s="13">
        <v>43100</v>
      </c>
    </row>
    <row r="586" spans="1:20" s="16" customFormat="1" x14ac:dyDescent="0.3">
      <c r="A586" s="7">
        <v>535</v>
      </c>
      <c r="B586" s="8" t="s">
        <v>1247</v>
      </c>
      <c r="C586" s="9">
        <v>1982</v>
      </c>
      <c r="D586" s="10">
        <v>0</v>
      </c>
      <c r="E586" s="14" t="s">
        <v>54</v>
      </c>
      <c r="F586" s="10">
        <v>2</v>
      </c>
      <c r="G586" s="10">
        <v>3</v>
      </c>
      <c r="H586" s="15">
        <v>1321.4</v>
      </c>
      <c r="I586" s="15">
        <v>1156.0999999999999</v>
      </c>
      <c r="J586" s="10">
        <v>1103.3</v>
      </c>
      <c r="K586" s="11">
        <v>43</v>
      </c>
      <c r="L586" s="12">
        <v>255694.64</v>
      </c>
      <c r="M586" s="12">
        <v>0</v>
      </c>
      <c r="N586" s="12">
        <v>0</v>
      </c>
      <c r="O586" s="12">
        <f>ROUND(N586*0.45,2)</f>
        <v>0</v>
      </c>
      <c r="P586" s="12">
        <f t="shared" si="145"/>
        <v>255694.64</v>
      </c>
      <c r="Q586" s="12">
        <f t="shared" si="146"/>
        <v>221.17000259493128</v>
      </c>
      <c r="R586" s="12">
        <v>10685.67</v>
      </c>
      <c r="S586" s="13">
        <v>43100</v>
      </c>
    </row>
    <row r="587" spans="1:20" s="16" customFormat="1" ht="22.5" customHeight="1" x14ac:dyDescent="0.3">
      <c r="A587" s="7">
        <v>536</v>
      </c>
      <c r="B587" s="8" t="s">
        <v>1249</v>
      </c>
      <c r="C587" s="9">
        <v>1982</v>
      </c>
      <c r="D587" s="10">
        <v>0</v>
      </c>
      <c r="E587" s="14" t="s">
        <v>54</v>
      </c>
      <c r="F587" s="10">
        <v>2</v>
      </c>
      <c r="G587" s="10">
        <v>3</v>
      </c>
      <c r="H587" s="15">
        <v>922.1</v>
      </c>
      <c r="I587" s="15">
        <v>767.1</v>
      </c>
      <c r="J587" s="10">
        <v>452.6</v>
      </c>
      <c r="K587" s="11">
        <v>38</v>
      </c>
      <c r="L587" s="12">
        <v>2598686.7599999998</v>
      </c>
      <c r="M587" s="12">
        <v>0</v>
      </c>
      <c r="N587" s="12">
        <v>0</v>
      </c>
      <c r="O587" s="12">
        <v>0</v>
      </c>
      <c r="P587" s="12">
        <f t="shared" si="145"/>
        <v>2598686.7599999998</v>
      </c>
      <c r="Q587" s="12">
        <f t="shared" si="146"/>
        <v>3387.6766523269453</v>
      </c>
      <c r="R587" s="12">
        <v>10685.67</v>
      </c>
      <c r="S587" s="13">
        <v>43100</v>
      </c>
    </row>
    <row r="588" spans="1:20" s="16" customFormat="1" ht="22.5" customHeight="1" x14ac:dyDescent="0.3">
      <c r="A588" s="7">
        <v>537</v>
      </c>
      <c r="B588" s="8" t="s">
        <v>509</v>
      </c>
      <c r="C588" s="9">
        <v>1978</v>
      </c>
      <c r="D588" s="10">
        <v>0</v>
      </c>
      <c r="E588" s="14" t="s">
        <v>54</v>
      </c>
      <c r="F588" s="10">
        <v>2</v>
      </c>
      <c r="G588" s="10">
        <v>2</v>
      </c>
      <c r="H588" s="15">
        <v>595.20000000000005</v>
      </c>
      <c r="I588" s="15">
        <v>518.5</v>
      </c>
      <c r="J588" s="10">
        <v>518.5</v>
      </c>
      <c r="K588" s="11">
        <v>26</v>
      </c>
      <c r="L588" s="12">
        <v>987068.47</v>
      </c>
      <c r="M588" s="12">
        <v>0</v>
      </c>
      <c r="N588" s="12">
        <v>0</v>
      </c>
      <c r="O588" s="12">
        <v>0</v>
      </c>
      <c r="P588" s="12">
        <f t="shared" si="145"/>
        <v>987068.47</v>
      </c>
      <c r="Q588" s="12">
        <f t="shared" si="146"/>
        <v>1903.7000385728061</v>
      </c>
      <c r="R588" s="12">
        <v>10685.67</v>
      </c>
      <c r="S588" s="13">
        <v>43100</v>
      </c>
    </row>
    <row r="589" spans="1:20" s="16" customFormat="1" x14ac:dyDescent="0.3">
      <c r="A589" s="7">
        <v>538</v>
      </c>
      <c r="B589" s="8" t="s">
        <v>510</v>
      </c>
      <c r="C589" s="9">
        <v>1980</v>
      </c>
      <c r="D589" s="10">
        <v>0</v>
      </c>
      <c r="E589" s="14" t="s">
        <v>54</v>
      </c>
      <c r="F589" s="10">
        <v>1</v>
      </c>
      <c r="G589" s="10">
        <v>1</v>
      </c>
      <c r="H589" s="15">
        <v>184.6</v>
      </c>
      <c r="I589" s="15">
        <v>184.6</v>
      </c>
      <c r="J589" s="10">
        <v>184.6</v>
      </c>
      <c r="K589" s="11">
        <v>13</v>
      </c>
      <c r="L589" s="12">
        <v>422503.51</v>
      </c>
      <c r="M589" s="12">
        <v>0</v>
      </c>
      <c r="N589" s="12">
        <v>0</v>
      </c>
      <c r="O589" s="12">
        <f>ROUND(N589*0.45,2)</f>
        <v>0</v>
      </c>
      <c r="P589" s="12">
        <f t="shared" si="145"/>
        <v>422503.51</v>
      </c>
      <c r="Q589" s="12">
        <f t="shared" si="146"/>
        <v>2288.7514084507043</v>
      </c>
      <c r="R589" s="12">
        <v>10685.67</v>
      </c>
      <c r="S589" s="13">
        <v>43100</v>
      </c>
    </row>
    <row r="590" spans="1:20" s="16" customFormat="1" x14ac:dyDescent="0.3">
      <c r="A590" s="7">
        <v>539</v>
      </c>
      <c r="B590" s="8" t="s">
        <v>511</v>
      </c>
      <c r="C590" s="9">
        <v>1964</v>
      </c>
      <c r="D590" s="10">
        <v>0</v>
      </c>
      <c r="E590" s="14" t="s">
        <v>54</v>
      </c>
      <c r="F590" s="10">
        <v>2</v>
      </c>
      <c r="G590" s="10">
        <v>3</v>
      </c>
      <c r="H590" s="15">
        <v>569.4</v>
      </c>
      <c r="I590" s="15">
        <v>533.9</v>
      </c>
      <c r="J590" s="10">
        <v>533.9</v>
      </c>
      <c r="K590" s="11">
        <v>33</v>
      </c>
      <c r="L590" s="12">
        <v>146550.21</v>
      </c>
      <c r="M590" s="12">
        <v>0</v>
      </c>
      <c r="N590" s="12">
        <f>ROUND(L590*10%,2)</f>
        <v>14655.02</v>
      </c>
      <c r="O590" s="12">
        <f>ROUND(N590*0.45,2)</f>
        <v>6594.76</v>
      </c>
      <c r="P590" s="12">
        <f t="shared" si="145"/>
        <v>125300.43</v>
      </c>
      <c r="Q590" s="12">
        <f t="shared" si="146"/>
        <v>274.48999812699009</v>
      </c>
      <c r="R590" s="12">
        <v>10685.67</v>
      </c>
      <c r="S590" s="13">
        <v>43100</v>
      </c>
    </row>
    <row r="591" spans="1:20" s="16" customFormat="1" x14ac:dyDescent="0.3">
      <c r="A591" s="7">
        <v>540</v>
      </c>
      <c r="B591" s="8" t="s">
        <v>512</v>
      </c>
      <c r="C591" s="9">
        <v>1981</v>
      </c>
      <c r="D591" s="10">
        <v>0</v>
      </c>
      <c r="E591" s="14" t="s">
        <v>54</v>
      </c>
      <c r="F591" s="10">
        <v>2</v>
      </c>
      <c r="G591" s="10">
        <v>3</v>
      </c>
      <c r="H591" s="15">
        <v>840.5</v>
      </c>
      <c r="I591" s="15">
        <v>757.9</v>
      </c>
      <c r="J591" s="10">
        <v>757.9</v>
      </c>
      <c r="K591" s="11">
        <v>37</v>
      </c>
      <c r="L591" s="12">
        <v>913337.71</v>
      </c>
      <c r="M591" s="12">
        <v>0</v>
      </c>
      <c r="N591" s="12">
        <v>0</v>
      </c>
      <c r="O591" s="12">
        <f>ROUND(L591*0.045,2)</f>
        <v>41100.199999999997</v>
      </c>
      <c r="P591" s="12">
        <f t="shared" si="145"/>
        <v>872237.51</v>
      </c>
      <c r="Q591" s="12">
        <f t="shared" si="146"/>
        <v>1205.0899986805648</v>
      </c>
      <c r="R591" s="12">
        <v>10685.67</v>
      </c>
      <c r="S591" s="13">
        <v>43100</v>
      </c>
    </row>
    <row r="592" spans="1:20" s="16" customFormat="1" x14ac:dyDescent="0.3">
      <c r="A592" s="7">
        <v>541</v>
      </c>
      <c r="B592" s="8" t="s">
        <v>513</v>
      </c>
      <c r="C592" s="9">
        <v>1978</v>
      </c>
      <c r="D592" s="10">
        <v>0</v>
      </c>
      <c r="E592" s="14" t="s">
        <v>54</v>
      </c>
      <c r="F592" s="10">
        <v>2</v>
      </c>
      <c r="G592" s="10">
        <v>3</v>
      </c>
      <c r="H592" s="15">
        <v>824.1</v>
      </c>
      <c r="I592" s="15">
        <v>720.1</v>
      </c>
      <c r="J592" s="10">
        <v>720.1</v>
      </c>
      <c r="K592" s="11">
        <v>40</v>
      </c>
      <c r="L592" s="12">
        <v>2586458.16</v>
      </c>
      <c r="M592" s="12">
        <v>0</v>
      </c>
      <c r="N592" s="12">
        <v>0</v>
      </c>
      <c r="O592" s="12">
        <f>ROUND(L592*0.045,2)</f>
        <v>116390.62</v>
      </c>
      <c r="P592" s="12">
        <f t="shared" si="145"/>
        <v>2470067.54</v>
      </c>
      <c r="Q592" s="12">
        <f t="shared" si="146"/>
        <v>3591.8041383141231</v>
      </c>
      <c r="R592" s="12">
        <v>10685.67</v>
      </c>
      <c r="S592" s="13">
        <v>43100</v>
      </c>
    </row>
    <row r="593" spans="1:20" s="3" customFormat="1" ht="27.75" customHeight="1" x14ac:dyDescent="0.3">
      <c r="A593" s="17"/>
      <c r="B593" s="197" t="s">
        <v>514</v>
      </c>
      <c r="C593" s="197"/>
      <c r="D593" s="17"/>
      <c r="E593" s="17"/>
      <c r="F593" s="17"/>
      <c r="G593" s="17"/>
      <c r="H593" s="17">
        <f t="shared" ref="H593:P593" si="147">ROUND(SUM(H583:H592),2)</f>
        <v>8676.6</v>
      </c>
      <c r="I593" s="17">
        <f t="shared" si="147"/>
        <v>7576.5</v>
      </c>
      <c r="J593" s="17">
        <f t="shared" si="147"/>
        <v>7209.2</v>
      </c>
      <c r="K593" s="24">
        <f t="shared" si="147"/>
        <v>346</v>
      </c>
      <c r="L593" s="17">
        <f t="shared" si="147"/>
        <v>16660603.890000001</v>
      </c>
      <c r="M593" s="17">
        <f t="shared" si="147"/>
        <v>0</v>
      </c>
      <c r="N593" s="17">
        <f t="shared" si="147"/>
        <v>14655.02</v>
      </c>
      <c r="O593" s="17">
        <f t="shared" si="147"/>
        <v>164085.57999999999</v>
      </c>
      <c r="P593" s="17">
        <f t="shared" si="147"/>
        <v>16481863.289999999</v>
      </c>
      <c r="Q593" s="17">
        <f t="shared" si="146"/>
        <v>2198.9842130271236</v>
      </c>
      <c r="R593" s="17"/>
      <c r="S593" s="17"/>
      <c r="T593" s="5"/>
    </row>
    <row r="594" spans="1:20" s="3" customFormat="1" ht="15.6" x14ac:dyDescent="0.3">
      <c r="A594" s="10"/>
      <c r="B594" s="188" t="s">
        <v>853</v>
      </c>
      <c r="C594" s="189"/>
      <c r="D594" s="19"/>
      <c r="E594" s="19"/>
      <c r="F594" s="19"/>
      <c r="G594" s="19"/>
      <c r="H594" s="17"/>
      <c r="I594" s="17"/>
      <c r="J594" s="17"/>
      <c r="K594" s="24"/>
      <c r="L594" s="17"/>
      <c r="M594" s="17"/>
      <c r="N594" s="17"/>
      <c r="O594" s="17"/>
      <c r="P594" s="17"/>
      <c r="Q594" s="17"/>
      <c r="R594" s="17"/>
      <c r="S594" s="10"/>
    </row>
    <row r="595" spans="1:20" x14ac:dyDescent="0.3">
      <c r="A595" s="10">
        <v>542</v>
      </c>
      <c r="B595" s="82" t="s">
        <v>494</v>
      </c>
      <c r="C595" s="9">
        <v>1991</v>
      </c>
      <c r="D595" s="10">
        <v>0</v>
      </c>
      <c r="E595" s="25" t="s">
        <v>29</v>
      </c>
      <c r="F595" s="10">
        <v>5</v>
      </c>
      <c r="G595" s="10">
        <v>8</v>
      </c>
      <c r="H595" s="83">
        <v>6876.33</v>
      </c>
      <c r="I595" s="83">
        <v>6350.06</v>
      </c>
      <c r="J595" s="18">
        <v>6350.06</v>
      </c>
      <c r="K595" s="84">
        <v>303</v>
      </c>
      <c r="L595" s="18">
        <v>27653049.77</v>
      </c>
      <c r="M595" s="18">
        <v>0</v>
      </c>
      <c r="N595" s="18">
        <f t="shared" ref="N595:N597" si="148">ROUND(L595*10%,2)</f>
        <v>2765304.98</v>
      </c>
      <c r="O595" s="18">
        <f t="shared" ref="O595:O597" si="149">ROUND(L595*4.5%,2)</f>
        <v>1244387.24</v>
      </c>
      <c r="P595" s="18">
        <f t="shared" ref="P595:P600" si="150">L595-(M595+N595+O595)</f>
        <v>23643357.550000001</v>
      </c>
      <c r="Q595" s="12">
        <f t="shared" ref="Q595:Q601" si="151">L595/I595</f>
        <v>4354.7698399700157</v>
      </c>
      <c r="R595" s="12">
        <v>27958.74</v>
      </c>
      <c r="S595" s="13">
        <v>43100</v>
      </c>
    </row>
    <row r="596" spans="1:20" s="2" customFormat="1" ht="12" x14ac:dyDescent="0.3">
      <c r="A596" s="10">
        <v>543</v>
      </c>
      <c r="B596" s="82" t="s">
        <v>204</v>
      </c>
      <c r="C596" s="9">
        <v>1987</v>
      </c>
      <c r="D596" s="10">
        <v>0</v>
      </c>
      <c r="E596" s="25" t="s">
        <v>29</v>
      </c>
      <c r="F596" s="10">
        <v>3</v>
      </c>
      <c r="G596" s="10">
        <v>3</v>
      </c>
      <c r="H596" s="83">
        <v>1428.56</v>
      </c>
      <c r="I596" s="83">
        <v>1322.06</v>
      </c>
      <c r="J596" s="18">
        <v>1322.06</v>
      </c>
      <c r="K596" s="84">
        <v>70</v>
      </c>
      <c r="L596" s="18">
        <v>4944644.91</v>
      </c>
      <c r="M596" s="18">
        <v>0</v>
      </c>
      <c r="N596" s="18">
        <f t="shared" si="148"/>
        <v>494464.49</v>
      </c>
      <c r="O596" s="18">
        <f t="shared" si="149"/>
        <v>222509.02</v>
      </c>
      <c r="P596" s="18">
        <f t="shared" si="150"/>
        <v>4227671.4000000004</v>
      </c>
      <c r="Q596" s="12">
        <f t="shared" si="151"/>
        <v>3740.1062811067577</v>
      </c>
      <c r="R596" s="12">
        <v>27958.74</v>
      </c>
      <c r="S596" s="13">
        <v>43100</v>
      </c>
    </row>
    <row r="597" spans="1:20" s="2" customFormat="1" ht="12" x14ac:dyDescent="0.3">
      <c r="A597" s="10">
        <v>544</v>
      </c>
      <c r="B597" s="82" t="s">
        <v>234</v>
      </c>
      <c r="C597" s="9">
        <v>1986</v>
      </c>
      <c r="D597" s="10">
        <v>0</v>
      </c>
      <c r="E597" s="25" t="s">
        <v>29</v>
      </c>
      <c r="F597" s="10">
        <v>5</v>
      </c>
      <c r="G597" s="10">
        <v>5</v>
      </c>
      <c r="H597" s="83">
        <v>4959.8999999999996</v>
      </c>
      <c r="I597" s="83">
        <v>4557.7</v>
      </c>
      <c r="J597" s="18">
        <v>4557.7</v>
      </c>
      <c r="K597" s="84">
        <v>197</v>
      </c>
      <c r="L597" s="18">
        <v>21115675.989999998</v>
      </c>
      <c r="M597" s="18">
        <v>0</v>
      </c>
      <c r="N597" s="18">
        <f t="shared" si="148"/>
        <v>2111567.6</v>
      </c>
      <c r="O597" s="18">
        <f t="shared" si="149"/>
        <v>950205.42</v>
      </c>
      <c r="P597" s="18">
        <f t="shared" si="150"/>
        <v>18053902.969999999</v>
      </c>
      <c r="Q597" s="12">
        <f t="shared" si="151"/>
        <v>4632.9675033459862</v>
      </c>
      <c r="R597" s="12">
        <v>27958.74</v>
      </c>
      <c r="S597" s="13">
        <v>43100</v>
      </c>
    </row>
    <row r="598" spans="1:20" s="2" customFormat="1" ht="12" x14ac:dyDescent="0.3">
      <c r="A598" s="10">
        <v>545</v>
      </c>
      <c r="B598" s="82" t="s">
        <v>238</v>
      </c>
      <c r="C598" s="9">
        <v>1987</v>
      </c>
      <c r="D598" s="10">
        <v>0</v>
      </c>
      <c r="E598" s="25" t="s">
        <v>29</v>
      </c>
      <c r="F598" s="10">
        <v>5</v>
      </c>
      <c r="G598" s="10">
        <v>6</v>
      </c>
      <c r="H598" s="83">
        <v>4988.8999999999996</v>
      </c>
      <c r="I598" s="83">
        <v>4583.8500000000004</v>
      </c>
      <c r="J598" s="18">
        <v>4583.8500000000004</v>
      </c>
      <c r="K598" s="84">
        <v>226</v>
      </c>
      <c r="L598" s="18">
        <v>23693508.109999999</v>
      </c>
      <c r="M598" s="18">
        <v>0</v>
      </c>
      <c r="N598" s="18">
        <f>ROUND(L598*10%,2)</f>
        <v>2369350.81</v>
      </c>
      <c r="O598" s="18">
        <f t="shared" ref="O598:O600" si="152">ROUND(L598*4.5%,2)</f>
        <v>1066207.8600000001</v>
      </c>
      <c r="P598" s="18">
        <f t="shared" si="150"/>
        <v>20257949.439999998</v>
      </c>
      <c r="Q598" s="12">
        <f t="shared" si="151"/>
        <v>5168.9100014180212</v>
      </c>
      <c r="R598" s="12">
        <v>27958.74</v>
      </c>
      <c r="S598" s="13">
        <v>43100</v>
      </c>
    </row>
    <row r="599" spans="1:20" s="2" customFormat="1" ht="12" x14ac:dyDescent="0.3">
      <c r="A599" s="10">
        <v>546</v>
      </c>
      <c r="B599" s="82" t="s">
        <v>495</v>
      </c>
      <c r="C599" s="9">
        <v>1988</v>
      </c>
      <c r="D599" s="10">
        <v>0</v>
      </c>
      <c r="E599" s="25" t="s">
        <v>29</v>
      </c>
      <c r="F599" s="10">
        <v>5</v>
      </c>
      <c r="G599" s="10">
        <v>5</v>
      </c>
      <c r="H599" s="83">
        <v>3556</v>
      </c>
      <c r="I599" s="83">
        <v>3240</v>
      </c>
      <c r="J599" s="18">
        <v>3240</v>
      </c>
      <c r="K599" s="84">
        <v>162</v>
      </c>
      <c r="L599" s="18">
        <v>16747268.4</v>
      </c>
      <c r="M599" s="18">
        <v>0</v>
      </c>
      <c r="N599" s="18">
        <f>ROUND(L599*10%,2)</f>
        <v>1674726.84</v>
      </c>
      <c r="O599" s="18">
        <f t="shared" si="152"/>
        <v>753627.08</v>
      </c>
      <c r="P599" s="18">
        <f t="shared" si="150"/>
        <v>14318914.48</v>
      </c>
      <c r="Q599" s="12">
        <f t="shared" si="151"/>
        <v>5168.91</v>
      </c>
      <c r="R599" s="12">
        <v>27958.74</v>
      </c>
      <c r="S599" s="13">
        <v>43100</v>
      </c>
    </row>
    <row r="600" spans="1:20" s="2" customFormat="1" ht="12" x14ac:dyDescent="0.3">
      <c r="A600" s="10">
        <v>547</v>
      </c>
      <c r="B600" s="82" t="s">
        <v>496</v>
      </c>
      <c r="C600" s="9">
        <v>1986</v>
      </c>
      <c r="D600" s="10">
        <v>0</v>
      </c>
      <c r="E600" s="25" t="s">
        <v>29</v>
      </c>
      <c r="F600" s="10">
        <v>2</v>
      </c>
      <c r="G600" s="10">
        <v>1</v>
      </c>
      <c r="H600" s="83">
        <v>609.5</v>
      </c>
      <c r="I600" s="83">
        <v>532.29999999999995</v>
      </c>
      <c r="J600" s="18">
        <v>532.29999999999995</v>
      </c>
      <c r="K600" s="84">
        <v>16</v>
      </c>
      <c r="L600" s="18">
        <v>4036900.99</v>
      </c>
      <c r="M600" s="18">
        <v>0</v>
      </c>
      <c r="N600" s="18">
        <v>0</v>
      </c>
      <c r="O600" s="18">
        <f t="shared" si="152"/>
        <v>181660.54</v>
      </c>
      <c r="P600" s="18">
        <f t="shared" si="150"/>
        <v>3855240.45</v>
      </c>
      <c r="Q600" s="12">
        <f t="shared" si="151"/>
        <v>7583.8831298140158</v>
      </c>
      <c r="R600" s="12">
        <v>27958.74</v>
      </c>
      <c r="S600" s="13">
        <v>43100</v>
      </c>
    </row>
    <row r="601" spans="1:20" s="85" customFormat="1" ht="13.2" x14ac:dyDescent="0.3">
      <c r="A601" s="161"/>
      <c r="B601" s="192" t="s">
        <v>497</v>
      </c>
      <c r="C601" s="192"/>
      <c r="D601" s="161"/>
      <c r="E601" s="161"/>
      <c r="F601" s="161"/>
      <c r="G601" s="161"/>
      <c r="H601" s="23">
        <f>SUM(H595:H600)</f>
        <v>22419.19</v>
      </c>
      <c r="I601" s="23">
        <f>SUM(I595:I600)</f>
        <v>20585.969999999998</v>
      </c>
      <c r="J601" s="23">
        <f>SUM(J595:J600)</f>
        <v>20585.969999999998</v>
      </c>
      <c r="K601" s="29">
        <f>SUM(K595:K600)</f>
        <v>974</v>
      </c>
      <c r="L601" s="23">
        <f t="shared" ref="L601:P601" si="153">ROUND(SUM(L595:L600),2)</f>
        <v>98191048.170000002</v>
      </c>
      <c r="M601" s="23">
        <f t="shared" si="153"/>
        <v>0</v>
      </c>
      <c r="N601" s="23">
        <f t="shared" si="153"/>
        <v>9415414.7200000007</v>
      </c>
      <c r="O601" s="23">
        <f t="shared" si="153"/>
        <v>4418597.16</v>
      </c>
      <c r="P601" s="23">
        <f t="shared" si="153"/>
        <v>84357036.290000007</v>
      </c>
      <c r="Q601" s="17">
        <f t="shared" si="151"/>
        <v>4769.8042972956828</v>
      </c>
      <c r="R601" s="162"/>
      <c r="S601" s="77"/>
    </row>
    <row r="602" spans="1:20" s="90" customFormat="1" ht="15.6" x14ac:dyDescent="0.3">
      <c r="A602" s="195" t="s">
        <v>517</v>
      </c>
      <c r="B602" s="195"/>
      <c r="C602" s="195"/>
      <c r="D602" s="195"/>
      <c r="E602" s="195"/>
      <c r="F602" s="195"/>
      <c r="G602" s="195"/>
      <c r="H602" s="195"/>
      <c r="I602" s="195"/>
      <c r="J602" s="195"/>
      <c r="K602" s="195"/>
      <c r="L602" s="195"/>
      <c r="M602" s="195"/>
      <c r="N602" s="195"/>
      <c r="O602" s="195"/>
      <c r="P602" s="195"/>
      <c r="Q602" s="195"/>
      <c r="R602" s="195"/>
      <c r="S602" s="195"/>
      <c r="T602" s="78"/>
    </row>
    <row r="603" spans="1:20" s="94" customFormat="1" ht="13.8" x14ac:dyDescent="0.3">
      <c r="A603" s="161">
        <f>A1008</f>
        <v>362</v>
      </c>
      <c r="B603" s="186" t="s">
        <v>518</v>
      </c>
      <c r="C603" s="211"/>
      <c r="D603" s="187"/>
      <c r="E603" s="91"/>
      <c r="F603" s="91"/>
      <c r="G603" s="91"/>
      <c r="H603" s="77">
        <f t="shared" ref="H603:P603" si="154">ROUND(SUM(H609+H622+H626+H645+H661+H674+H697+H710+H774+H780+H796+H801+H809+H816+H823+H887+H898+H913+H924+H992+H999+H1009),2)</f>
        <v>1349805.18</v>
      </c>
      <c r="I603" s="77">
        <f t="shared" si="154"/>
        <v>1080399.78</v>
      </c>
      <c r="J603" s="77">
        <f t="shared" si="154"/>
        <v>1002733.12</v>
      </c>
      <c r="K603" s="77">
        <f t="shared" si="154"/>
        <v>57724</v>
      </c>
      <c r="L603" s="77">
        <f t="shared" si="154"/>
        <v>3602197159.8200002</v>
      </c>
      <c r="M603" s="77">
        <f t="shared" si="154"/>
        <v>0</v>
      </c>
      <c r="N603" s="77">
        <f t="shared" si="154"/>
        <v>100000000</v>
      </c>
      <c r="O603" s="77">
        <f t="shared" si="154"/>
        <v>150965004.91999999</v>
      </c>
      <c r="P603" s="77">
        <f t="shared" si="154"/>
        <v>3351232154.9000001</v>
      </c>
      <c r="Q603" s="17">
        <f>L603/I603</f>
        <v>3334.1335554696243</v>
      </c>
      <c r="R603" s="92"/>
      <c r="S603" s="91"/>
      <c r="T603" s="93"/>
    </row>
    <row r="604" spans="1:20" s="6" customFormat="1" ht="15.6" x14ac:dyDescent="0.3">
      <c r="A604" s="10"/>
      <c r="B604" s="195" t="s">
        <v>519</v>
      </c>
      <c r="C604" s="195"/>
      <c r="D604" s="10"/>
      <c r="E604" s="10"/>
      <c r="F604" s="10"/>
      <c r="G604" s="10"/>
      <c r="H604" s="10"/>
      <c r="I604" s="10"/>
      <c r="J604" s="10"/>
      <c r="K604" s="10"/>
      <c r="L604" s="12"/>
      <c r="M604" s="12"/>
      <c r="N604" s="12"/>
      <c r="O604" s="12"/>
      <c r="P604" s="12"/>
      <c r="Q604" s="12"/>
      <c r="R604" s="12"/>
      <c r="S604" s="10"/>
    </row>
    <row r="605" spans="1:20" s="27" customFormat="1" ht="13.2" x14ac:dyDescent="0.3">
      <c r="A605" s="10">
        <v>1</v>
      </c>
      <c r="B605" s="8" t="s">
        <v>520</v>
      </c>
      <c r="C605" s="9">
        <v>1987</v>
      </c>
      <c r="D605" s="10">
        <v>0</v>
      </c>
      <c r="E605" s="25" t="s">
        <v>29</v>
      </c>
      <c r="F605" s="10">
        <v>5</v>
      </c>
      <c r="G605" s="10">
        <v>4</v>
      </c>
      <c r="H605" s="15">
        <v>3553.5</v>
      </c>
      <c r="I605" s="15">
        <v>3156.45</v>
      </c>
      <c r="J605" s="10">
        <v>2905.65</v>
      </c>
      <c r="K605" s="11">
        <v>166</v>
      </c>
      <c r="L605" s="12">
        <v>5978759.8499999996</v>
      </c>
      <c r="M605" s="12">
        <v>0</v>
      </c>
      <c r="N605" s="12">
        <f>ROUND(L605*10%,2)</f>
        <v>597875.99</v>
      </c>
      <c r="O605" s="12">
        <f>ROUND(N605*0.45,2)</f>
        <v>269044.2</v>
      </c>
      <c r="P605" s="12">
        <f>L605-(M605+N605+O605)</f>
        <v>5111839.66</v>
      </c>
      <c r="Q605" s="12">
        <f>L605/I606</f>
        <v>1872.0480477189467</v>
      </c>
      <c r="R605" s="12">
        <v>27958.74</v>
      </c>
      <c r="S605" s="13">
        <v>43465</v>
      </c>
    </row>
    <row r="606" spans="1:20" s="27" customFormat="1" ht="13.2" x14ac:dyDescent="0.3">
      <c r="A606" s="10">
        <v>2</v>
      </c>
      <c r="B606" s="8" t="s">
        <v>521</v>
      </c>
      <c r="C606" s="9">
        <v>1986</v>
      </c>
      <c r="D606" s="10">
        <v>0</v>
      </c>
      <c r="E606" s="25" t="s">
        <v>29</v>
      </c>
      <c r="F606" s="10">
        <v>5</v>
      </c>
      <c r="G606" s="10">
        <v>4</v>
      </c>
      <c r="H606" s="15">
        <v>3355.1</v>
      </c>
      <c r="I606" s="15">
        <v>3193.7</v>
      </c>
      <c r="J606" s="10">
        <v>3128.7</v>
      </c>
      <c r="K606" s="11">
        <v>149</v>
      </c>
      <c r="L606" s="12">
        <v>21412287.32</v>
      </c>
      <c r="M606" s="12">
        <v>0</v>
      </c>
      <c r="N606" s="12">
        <f>ROUND(L606*10%,2)</f>
        <v>2141228.73</v>
      </c>
      <c r="O606" s="12">
        <f>ROUND(N606*0.45,2)</f>
        <v>963552.93</v>
      </c>
      <c r="P606" s="12">
        <f t="shared" ref="P606:P608" si="155">L606-(M606+N606+O606)</f>
        <v>18307505.66</v>
      </c>
      <c r="Q606" s="12">
        <f>L606/I607</f>
        <v>6621.605999319665</v>
      </c>
      <c r="R606" s="12">
        <v>27958.74</v>
      </c>
      <c r="S606" s="13">
        <v>43465</v>
      </c>
    </row>
    <row r="607" spans="1:20" s="27" customFormat="1" ht="13.2" x14ac:dyDescent="0.3">
      <c r="A607" s="10">
        <v>3</v>
      </c>
      <c r="B607" s="8" t="s">
        <v>522</v>
      </c>
      <c r="C607" s="9">
        <v>1984</v>
      </c>
      <c r="D607" s="10">
        <v>0</v>
      </c>
      <c r="E607" s="25" t="s">
        <v>29</v>
      </c>
      <c r="F607" s="10">
        <v>5</v>
      </c>
      <c r="G607" s="10">
        <v>4</v>
      </c>
      <c r="H607" s="15">
        <v>3549.9</v>
      </c>
      <c r="I607" s="15">
        <v>3233.7</v>
      </c>
      <c r="J607" s="10">
        <v>2488.6</v>
      </c>
      <c r="K607" s="11">
        <v>159</v>
      </c>
      <c r="L607" s="12">
        <v>5404925.4400000004</v>
      </c>
      <c r="M607" s="12">
        <v>0</v>
      </c>
      <c r="N607" s="12">
        <f>ROUND(L607*10%,2)</f>
        <v>540492.54</v>
      </c>
      <c r="O607" s="12">
        <f>ROUND(N607*0.45,2)</f>
        <v>243221.64</v>
      </c>
      <c r="P607" s="12">
        <f t="shared" si="155"/>
        <v>4621211.2600000007</v>
      </c>
      <c r="Q607" s="12">
        <f>L607/I608</f>
        <v>1182.5676490537141</v>
      </c>
      <c r="R607" s="12">
        <v>27958.74</v>
      </c>
      <c r="S607" s="13">
        <v>43465</v>
      </c>
    </row>
    <row r="608" spans="1:20" s="27" customFormat="1" ht="13.2" x14ac:dyDescent="0.3">
      <c r="A608" s="10">
        <v>4</v>
      </c>
      <c r="B608" s="8" t="s">
        <v>523</v>
      </c>
      <c r="C608" s="9">
        <v>1986</v>
      </c>
      <c r="D608" s="10">
        <v>0</v>
      </c>
      <c r="E608" s="25" t="s">
        <v>29</v>
      </c>
      <c r="F608" s="10">
        <v>5</v>
      </c>
      <c r="G608" s="10">
        <v>6</v>
      </c>
      <c r="H608" s="15">
        <v>5021.6000000000004</v>
      </c>
      <c r="I608" s="15">
        <v>4570.5</v>
      </c>
      <c r="J608" s="10">
        <v>4119.3999999999996</v>
      </c>
      <c r="K608" s="11">
        <v>257</v>
      </c>
      <c r="L608" s="12">
        <v>28371856.640000001</v>
      </c>
      <c r="M608" s="12">
        <v>0</v>
      </c>
      <c r="N608" s="12">
        <f>ROUND(L608*10%,2)</f>
        <v>2837185.66</v>
      </c>
      <c r="O608" s="12">
        <f>ROUND(N608*0.45,2)</f>
        <v>1276733.55</v>
      </c>
      <c r="P608" s="12">
        <f t="shared" si="155"/>
        <v>24257937.43</v>
      </c>
      <c r="Q608" s="12">
        <f>L608/I611</f>
        <v>58020.156728016358</v>
      </c>
      <c r="R608" s="12">
        <v>27958.74</v>
      </c>
      <c r="S608" s="13">
        <v>43465</v>
      </c>
    </row>
    <row r="609" spans="1:19" s="31" customFormat="1" x14ac:dyDescent="0.3">
      <c r="A609" s="161"/>
      <c r="B609" s="204" t="s">
        <v>524</v>
      </c>
      <c r="C609" s="206"/>
      <c r="D609" s="161"/>
      <c r="E609" s="161"/>
      <c r="F609" s="161"/>
      <c r="G609" s="161"/>
      <c r="H609" s="28">
        <f t="shared" ref="H609:P609" si="156">ROUND(SUM(H605:H608),2)</f>
        <v>15480.1</v>
      </c>
      <c r="I609" s="28">
        <f t="shared" si="156"/>
        <v>14154.35</v>
      </c>
      <c r="J609" s="28">
        <f t="shared" si="156"/>
        <v>12642.35</v>
      </c>
      <c r="K609" s="28">
        <f t="shared" si="156"/>
        <v>731</v>
      </c>
      <c r="L609" s="23">
        <f t="shared" si="156"/>
        <v>61167829.25</v>
      </c>
      <c r="M609" s="28">
        <f t="shared" si="156"/>
        <v>0</v>
      </c>
      <c r="N609" s="23">
        <f t="shared" si="156"/>
        <v>6116782.9199999999</v>
      </c>
      <c r="O609" s="23">
        <f t="shared" si="156"/>
        <v>2752552.32</v>
      </c>
      <c r="P609" s="23">
        <f t="shared" si="156"/>
        <v>52298494.009999998</v>
      </c>
      <c r="Q609" s="17">
        <f>L609/I609</f>
        <v>4321.4862745375094</v>
      </c>
      <c r="R609" s="162"/>
      <c r="S609" s="95"/>
    </row>
    <row r="610" spans="1:19" s="6" customFormat="1" ht="15.6" x14ac:dyDescent="0.3">
      <c r="A610" s="10"/>
      <c r="B610" s="188" t="s">
        <v>67</v>
      </c>
      <c r="C610" s="189"/>
      <c r="D610" s="96"/>
      <c r="E610" s="10"/>
      <c r="F610" s="10"/>
      <c r="G610" s="10"/>
      <c r="H610" s="10"/>
      <c r="I610" s="10"/>
      <c r="J610" s="10"/>
      <c r="K610" s="10"/>
      <c r="L610" s="12"/>
      <c r="M610" s="12"/>
      <c r="N610" s="12"/>
      <c r="O610" s="12"/>
      <c r="P610" s="12"/>
      <c r="Q610" s="12"/>
      <c r="R610" s="12"/>
      <c r="S610" s="10"/>
    </row>
    <row r="611" spans="1:19" s="34" customFormat="1" ht="13.2" x14ac:dyDescent="0.3">
      <c r="A611" s="56">
        <v>5</v>
      </c>
      <c r="B611" s="8" t="s">
        <v>525</v>
      </c>
      <c r="C611" s="10">
        <v>1975</v>
      </c>
      <c r="D611" s="10">
        <v>0</v>
      </c>
      <c r="E611" s="25" t="s">
        <v>54</v>
      </c>
      <c r="F611" s="10">
        <v>2</v>
      </c>
      <c r="G611" s="10">
        <v>2</v>
      </c>
      <c r="H611" s="15">
        <v>535.79999999999995</v>
      </c>
      <c r="I611" s="15">
        <v>489</v>
      </c>
      <c r="J611" s="10">
        <v>489</v>
      </c>
      <c r="K611" s="11">
        <v>18</v>
      </c>
      <c r="L611" s="12">
        <v>587543.27</v>
      </c>
      <c r="M611" s="12">
        <v>0</v>
      </c>
      <c r="N611" s="12">
        <v>0</v>
      </c>
      <c r="O611" s="12">
        <f t="shared" ref="O611:O621" si="157">ROUND(L611*0.045,2)</f>
        <v>26439.45</v>
      </c>
      <c r="P611" s="12">
        <f t="shared" ref="P611:P621" si="158">L611-(M611+N611+O611)</f>
        <v>561103.82000000007</v>
      </c>
      <c r="Q611" s="12">
        <f t="shared" ref="Q611:Q622" si="159">L611/I611</f>
        <v>1201.5199795501023</v>
      </c>
      <c r="R611" s="12">
        <v>10685.67</v>
      </c>
      <c r="S611" s="13">
        <v>43465</v>
      </c>
    </row>
    <row r="612" spans="1:19" s="34" customFormat="1" ht="13.2" x14ac:dyDescent="0.3">
      <c r="A612" s="56">
        <v>6</v>
      </c>
      <c r="B612" s="8" t="s">
        <v>526</v>
      </c>
      <c r="C612" s="10">
        <v>1970</v>
      </c>
      <c r="D612" s="10">
        <v>0</v>
      </c>
      <c r="E612" s="25" t="s">
        <v>54</v>
      </c>
      <c r="F612" s="10">
        <v>2</v>
      </c>
      <c r="G612" s="10">
        <v>2</v>
      </c>
      <c r="H612" s="15">
        <v>542</v>
      </c>
      <c r="I612" s="15">
        <v>502.4</v>
      </c>
      <c r="J612" s="10">
        <v>502.4</v>
      </c>
      <c r="K612" s="11">
        <v>21</v>
      </c>
      <c r="L612" s="12">
        <v>1161619.1499999999</v>
      </c>
      <c r="M612" s="12">
        <v>0</v>
      </c>
      <c r="N612" s="12">
        <v>0</v>
      </c>
      <c r="O612" s="12">
        <f t="shared" si="157"/>
        <v>52272.86</v>
      </c>
      <c r="P612" s="12">
        <f t="shared" si="158"/>
        <v>1109346.2899999998</v>
      </c>
      <c r="Q612" s="12">
        <f t="shared" si="159"/>
        <v>2312.1400278662418</v>
      </c>
      <c r="R612" s="12">
        <v>10685.67</v>
      </c>
      <c r="S612" s="13">
        <v>43465</v>
      </c>
    </row>
    <row r="613" spans="1:19" s="34" customFormat="1" ht="13.2" x14ac:dyDescent="0.3">
      <c r="A613" s="56">
        <v>7</v>
      </c>
      <c r="B613" s="8" t="s">
        <v>527</v>
      </c>
      <c r="C613" s="10">
        <v>1972</v>
      </c>
      <c r="D613" s="10">
        <v>0</v>
      </c>
      <c r="E613" s="25" t="s">
        <v>54</v>
      </c>
      <c r="F613" s="10">
        <v>2</v>
      </c>
      <c r="G613" s="10">
        <v>2</v>
      </c>
      <c r="H613" s="15">
        <v>542.70000000000005</v>
      </c>
      <c r="I613" s="15">
        <v>505.7</v>
      </c>
      <c r="J613" s="10">
        <v>505.7</v>
      </c>
      <c r="K613" s="11">
        <v>25</v>
      </c>
      <c r="L613" s="12">
        <v>607608.67000000004</v>
      </c>
      <c r="M613" s="12">
        <v>0</v>
      </c>
      <c r="N613" s="12">
        <v>0</v>
      </c>
      <c r="O613" s="12">
        <f t="shared" si="157"/>
        <v>27342.39</v>
      </c>
      <c r="P613" s="12">
        <f t="shared" si="158"/>
        <v>580266.28</v>
      </c>
      <c r="Q613" s="12">
        <f t="shared" si="159"/>
        <v>1201.5200118647419</v>
      </c>
      <c r="R613" s="12">
        <v>10685.67</v>
      </c>
      <c r="S613" s="13">
        <v>43465</v>
      </c>
    </row>
    <row r="614" spans="1:19" s="34" customFormat="1" ht="13.2" x14ac:dyDescent="0.3">
      <c r="A614" s="56">
        <v>8</v>
      </c>
      <c r="B614" s="8" t="s">
        <v>528</v>
      </c>
      <c r="C614" s="10">
        <v>1971</v>
      </c>
      <c r="D614" s="10">
        <v>0</v>
      </c>
      <c r="E614" s="25" t="s">
        <v>54</v>
      </c>
      <c r="F614" s="10">
        <v>2</v>
      </c>
      <c r="G614" s="10">
        <v>2</v>
      </c>
      <c r="H614" s="15">
        <v>539.70000000000005</v>
      </c>
      <c r="I614" s="15">
        <v>493.9</v>
      </c>
      <c r="J614" s="10">
        <v>493.9</v>
      </c>
      <c r="K614" s="11">
        <v>20</v>
      </c>
      <c r="L614" s="12">
        <v>1141965.95</v>
      </c>
      <c r="M614" s="12">
        <v>0</v>
      </c>
      <c r="N614" s="12">
        <v>0</v>
      </c>
      <c r="O614" s="12">
        <f t="shared" si="157"/>
        <v>51388.47</v>
      </c>
      <c r="P614" s="12">
        <f t="shared" si="158"/>
        <v>1090577.48</v>
      </c>
      <c r="Q614" s="12">
        <f t="shared" si="159"/>
        <v>2312.1400080988055</v>
      </c>
      <c r="R614" s="12">
        <v>10685.67</v>
      </c>
      <c r="S614" s="13">
        <v>43465</v>
      </c>
    </row>
    <row r="615" spans="1:19" s="34" customFormat="1" ht="13.2" x14ac:dyDescent="0.3">
      <c r="A615" s="56">
        <v>9</v>
      </c>
      <c r="B615" s="8" t="s">
        <v>529</v>
      </c>
      <c r="C615" s="10">
        <v>1970</v>
      </c>
      <c r="D615" s="10">
        <v>0</v>
      </c>
      <c r="E615" s="25" t="s">
        <v>54</v>
      </c>
      <c r="F615" s="10">
        <v>2</v>
      </c>
      <c r="G615" s="10">
        <v>2</v>
      </c>
      <c r="H615" s="15">
        <v>538.6</v>
      </c>
      <c r="I615" s="15">
        <v>501.6</v>
      </c>
      <c r="J615" s="10">
        <v>501.6</v>
      </c>
      <c r="K615" s="11">
        <v>28</v>
      </c>
      <c r="L615" s="12">
        <v>1270708.28</v>
      </c>
      <c r="M615" s="12">
        <v>0</v>
      </c>
      <c r="N615" s="12">
        <v>0</v>
      </c>
      <c r="O615" s="12">
        <f t="shared" si="157"/>
        <v>57181.87</v>
      </c>
      <c r="P615" s="12">
        <f t="shared" si="158"/>
        <v>1213526.4099999999</v>
      </c>
      <c r="Q615" s="12">
        <f t="shared" si="159"/>
        <v>2533.3099681020735</v>
      </c>
      <c r="R615" s="12">
        <v>10685.67</v>
      </c>
      <c r="S615" s="13">
        <v>43465</v>
      </c>
    </row>
    <row r="616" spans="1:19" s="34" customFormat="1" ht="13.2" x14ac:dyDescent="0.3">
      <c r="A616" s="56">
        <v>10</v>
      </c>
      <c r="B616" s="8" t="s">
        <v>530</v>
      </c>
      <c r="C616" s="10">
        <v>1974</v>
      </c>
      <c r="D616" s="10">
        <v>0</v>
      </c>
      <c r="E616" s="25" t="s">
        <v>54</v>
      </c>
      <c r="F616" s="10">
        <v>2</v>
      </c>
      <c r="G616" s="10">
        <v>2</v>
      </c>
      <c r="H616" s="15">
        <v>520.1</v>
      </c>
      <c r="I616" s="15">
        <v>500.9</v>
      </c>
      <c r="J616" s="10">
        <v>500.9</v>
      </c>
      <c r="K616" s="11">
        <v>24</v>
      </c>
      <c r="L616" s="12">
        <v>604441.44999999995</v>
      </c>
      <c r="M616" s="12">
        <v>0</v>
      </c>
      <c r="N616" s="12">
        <v>0</v>
      </c>
      <c r="O616" s="12">
        <f t="shared" si="157"/>
        <v>27199.87</v>
      </c>
      <c r="P616" s="12">
        <f t="shared" si="158"/>
        <v>577241.57999999996</v>
      </c>
      <c r="Q616" s="12">
        <f t="shared" si="159"/>
        <v>1206.7108205230584</v>
      </c>
      <c r="R616" s="12">
        <v>10685.67</v>
      </c>
      <c r="S616" s="13">
        <v>43465</v>
      </c>
    </row>
    <row r="617" spans="1:19" s="34" customFormat="1" ht="13.2" x14ac:dyDescent="0.3">
      <c r="A617" s="56">
        <v>11</v>
      </c>
      <c r="B617" s="8" t="s">
        <v>531</v>
      </c>
      <c r="C617" s="10">
        <v>1977</v>
      </c>
      <c r="D617" s="10">
        <v>2002</v>
      </c>
      <c r="E617" s="25" t="s">
        <v>54</v>
      </c>
      <c r="F617" s="10">
        <v>2</v>
      </c>
      <c r="G617" s="10">
        <v>2</v>
      </c>
      <c r="H617" s="15">
        <v>1238.0999999999999</v>
      </c>
      <c r="I617" s="15">
        <v>989.24</v>
      </c>
      <c r="J617" s="10">
        <v>989.24</v>
      </c>
      <c r="K617" s="11">
        <v>53</v>
      </c>
      <c r="L617" s="12">
        <v>2964161.8</v>
      </c>
      <c r="M617" s="12">
        <v>0</v>
      </c>
      <c r="N617" s="12">
        <v>0</v>
      </c>
      <c r="O617" s="12">
        <f t="shared" si="157"/>
        <v>133387.28</v>
      </c>
      <c r="P617" s="12">
        <f t="shared" si="158"/>
        <v>2830774.52</v>
      </c>
      <c r="Q617" s="12">
        <f t="shared" si="159"/>
        <v>2996.4030973272411</v>
      </c>
      <c r="R617" s="12">
        <v>10685.67</v>
      </c>
      <c r="S617" s="13">
        <v>43465</v>
      </c>
    </row>
    <row r="618" spans="1:19" s="34" customFormat="1" ht="13.2" x14ac:dyDescent="0.3">
      <c r="A618" s="56">
        <v>12</v>
      </c>
      <c r="B618" s="8" t="s">
        <v>532</v>
      </c>
      <c r="C618" s="10">
        <v>1973</v>
      </c>
      <c r="D618" s="10">
        <v>0</v>
      </c>
      <c r="E618" s="25" t="s">
        <v>54</v>
      </c>
      <c r="F618" s="10">
        <v>2</v>
      </c>
      <c r="G618" s="10">
        <v>2</v>
      </c>
      <c r="H618" s="15">
        <v>503</v>
      </c>
      <c r="I618" s="15">
        <v>503</v>
      </c>
      <c r="J618" s="10">
        <v>503</v>
      </c>
      <c r="K618" s="11">
        <v>20</v>
      </c>
      <c r="L618" s="12">
        <v>2242372.65</v>
      </c>
      <c r="M618" s="12">
        <v>0</v>
      </c>
      <c r="N618" s="12">
        <v>0</v>
      </c>
      <c r="O618" s="12">
        <f t="shared" si="157"/>
        <v>100906.77</v>
      </c>
      <c r="P618" s="12">
        <f t="shared" si="158"/>
        <v>2141465.88</v>
      </c>
      <c r="Q618" s="12">
        <f t="shared" si="159"/>
        <v>4457.9973161033795</v>
      </c>
      <c r="R618" s="12">
        <v>10685.67</v>
      </c>
      <c r="S618" s="13">
        <v>43465</v>
      </c>
    </row>
    <row r="619" spans="1:19" s="34" customFormat="1" ht="13.2" x14ac:dyDescent="0.3">
      <c r="A619" s="56">
        <v>13</v>
      </c>
      <c r="B619" s="8" t="s">
        <v>533</v>
      </c>
      <c r="C619" s="10">
        <v>1975</v>
      </c>
      <c r="D619" s="10">
        <v>0</v>
      </c>
      <c r="E619" s="25" t="s">
        <v>54</v>
      </c>
      <c r="F619" s="10">
        <v>2</v>
      </c>
      <c r="G619" s="10">
        <v>2</v>
      </c>
      <c r="H619" s="15">
        <v>565.4</v>
      </c>
      <c r="I619" s="15">
        <v>522</v>
      </c>
      <c r="J619" s="10">
        <v>522</v>
      </c>
      <c r="K619" s="11">
        <v>24</v>
      </c>
      <c r="L619" s="12">
        <v>1181915.48</v>
      </c>
      <c r="M619" s="12">
        <v>0</v>
      </c>
      <c r="N619" s="12">
        <v>0</v>
      </c>
      <c r="O619" s="12">
        <f t="shared" si="157"/>
        <v>53186.2</v>
      </c>
      <c r="P619" s="12">
        <f t="shared" si="158"/>
        <v>1128729.28</v>
      </c>
      <c r="Q619" s="12">
        <f t="shared" si="159"/>
        <v>2264.2059003831419</v>
      </c>
      <c r="R619" s="12">
        <v>10685.67</v>
      </c>
      <c r="S619" s="13">
        <v>43465</v>
      </c>
    </row>
    <row r="620" spans="1:19" s="34" customFormat="1" ht="13.2" x14ac:dyDescent="0.3">
      <c r="A620" s="56">
        <v>14</v>
      </c>
      <c r="B620" s="8" t="s">
        <v>534</v>
      </c>
      <c r="C620" s="10">
        <v>1975</v>
      </c>
      <c r="D620" s="10">
        <v>1990</v>
      </c>
      <c r="E620" s="25" t="s">
        <v>54</v>
      </c>
      <c r="F620" s="10">
        <v>2</v>
      </c>
      <c r="G620" s="10">
        <v>2</v>
      </c>
      <c r="H620" s="15">
        <v>527.9</v>
      </c>
      <c r="I620" s="15">
        <v>490.44</v>
      </c>
      <c r="J620" s="10">
        <v>490.44</v>
      </c>
      <c r="K620" s="11">
        <v>27</v>
      </c>
      <c r="L620" s="12">
        <v>1766534.72</v>
      </c>
      <c r="M620" s="12">
        <v>0</v>
      </c>
      <c r="N620" s="12">
        <v>0</v>
      </c>
      <c r="O620" s="12">
        <f t="shared" si="157"/>
        <v>79494.06</v>
      </c>
      <c r="P620" s="12">
        <f t="shared" si="158"/>
        <v>1687040.66</v>
      </c>
      <c r="Q620" s="12">
        <f t="shared" si="159"/>
        <v>3601.93850420031</v>
      </c>
      <c r="R620" s="12">
        <v>10685.67</v>
      </c>
      <c r="S620" s="13">
        <v>43465</v>
      </c>
    </row>
    <row r="621" spans="1:19" s="34" customFormat="1" ht="13.2" x14ac:dyDescent="0.3">
      <c r="A621" s="56">
        <v>15</v>
      </c>
      <c r="B621" s="8" t="s">
        <v>535</v>
      </c>
      <c r="C621" s="10">
        <v>1978</v>
      </c>
      <c r="D621" s="10">
        <v>1978</v>
      </c>
      <c r="E621" s="25" t="s">
        <v>54</v>
      </c>
      <c r="F621" s="10">
        <v>2</v>
      </c>
      <c r="G621" s="10">
        <v>3</v>
      </c>
      <c r="H621" s="15">
        <v>1117.5999999999999</v>
      </c>
      <c r="I621" s="15">
        <v>943</v>
      </c>
      <c r="J621" s="10">
        <v>943</v>
      </c>
      <c r="K621" s="11">
        <v>38</v>
      </c>
      <c r="L621" s="12">
        <v>2219551.7200000002</v>
      </c>
      <c r="M621" s="12">
        <v>0</v>
      </c>
      <c r="N621" s="12">
        <v>0</v>
      </c>
      <c r="O621" s="12">
        <f t="shared" si="157"/>
        <v>99879.83</v>
      </c>
      <c r="P621" s="12">
        <f t="shared" si="158"/>
        <v>2119671.89</v>
      </c>
      <c r="Q621" s="12">
        <f t="shared" si="159"/>
        <v>2353.7133828207848</v>
      </c>
      <c r="R621" s="12">
        <v>10685.67</v>
      </c>
      <c r="S621" s="13">
        <v>43465</v>
      </c>
    </row>
    <row r="622" spans="1:19" s="98" customFormat="1" x14ac:dyDescent="0.3">
      <c r="A622" s="17"/>
      <c r="B622" s="214" t="s">
        <v>66</v>
      </c>
      <c r="C622" s="215"/>
      <c r="D622" s="97"/>
      <c r="E622" s="17"/>
      <c r="F622" s="17"/>
      <c r="G622" s="17"/>
      <c r="H622" s="17">
        <f>ROUND(SUM(H611:H621),2)</f>
        <v>7170.9</v>
      </c>
      <c r="I622" s="17">
        <f t="shared" ref="I622:P622" si="160">ROUND(SUM(I611:I621),2)</f>
        <v>6441.18</v>
      </c>
      <c r="J622" s="17">
        <f t="shared" si="160"/>
        <v>6441.18</v>
      </c>
      <c r="K622" s="24">
        <f t="shared" si="160"/>
        <v>298</v>
      </c>
      <c r="L622" s="17">
        <f t="shared" si="160"/>
        <v>15748423.140000001</v>
      </c>
      <c r="M622" s="17">
        <f t="shared" si="160"/>
        <v>0</v>
      </c>
      <c r="N622" s="17">
        <f t="shared" si="160"/>
        <v>0</v>
      </c>
      <c r="O622" s="17">
        <f t="shared" si="160"/>
        <v>708679.05</v>
      </c>
      <c r="P622" s="17">
        <f t="shared" si="160"/>
        <v>15039744.09</v>
      </c>
      <c r="Q622" s="17">
        <f t="shared" si="159"/>
        <v>2444.9593304332434</v>
      </c>
      <c r="R622" s="17"/>
      <c r="S622" s="17"/>
    </row>
    <row r="623" spans="1:19" s="6" customFormat="1" ht="15.6" x14ac:dyDescent="0.3">
      <c r="A623" s="10"/>
      <c r="B623" s="188" t="s">
        <v>93</v>
      </c>
      <c r="C623" s="189"/>
      <c r="D623" s="96"/>
      <c r="E623" s="10"/>
      <c r="F623" s="10"/>
      <c r="G623" s="10"/>
      <c r="H623" s="10"/>
      <c r="I623" s="10"/>
      <c r="J623" s="10"/>
      <c r="K623" s="10"/>
      <c r="L623" s="12"/>
      <c r="M623" s="12"/>
      <c r="N623" s="12"/>
      <c r="O623" s="12"/>
      <c r="P623" s="12"/>
      <c r="Q623" s="12"/>
      <c r="R623" s="12"/>
      <c r="S623" s="10"/>
    </row>
    <row r="624" spans="1:19" s="2" customFormat="1" ht="13.2" x14ac:dyDescent="0.3">
      <c r="A624" s="10">
        <v>16</v>
      </c>
      <c r="B624" s="8" t="s">
        <v>536</v>
      </c>
      <c r="C624" s="9">
        <v>1986</v>
      </c>
      <c r="D624" s="10">
        <v>0</v>
      </c>
      <c r="E624" s="25" t="s">
        <v>29</v>
      </c>
      <c r="F624" s="10">
        <v>3</v>
      </c>
      <c r="G624" s="10">
        <v>2</v>
      </c>
      <c r="H624" s="38">
        <v>1598.9</v>
      </c>
      <c r="I624" s="15">
        <v>1126</v>
      </c>
      <c r="J624" s="10">
        <v>933.59</v>
      </c>
      <c r="K624" s="11">
        <v>45</v>
      </c>
      <c r="L624" s="1">
        <v>3649298.43</v>
      </c>
      <c r="M624" s="12">
        <v>0</v>
      </c>
      <c r="N624" s="12">
        <v>94892.7</v>
      </c>
      <c r="O624" s="12">
        <f>ROUND(L624*0.045,2)</f>
        <v>164218.43</v>
      </c>
      <c r="P624" s="12">
        <f>L624-(M624+N624+O624)</f>
        <v>3390187.3000000003</v>
      </c>
      <c r="Q624" s="12">
        <f>L624/I624</f>
        <v>3240.9399911190053</v>
      </c>
      <c r="R624" s="12">
        <v>27958.74</v>
      </c>
      <c r="S624" s="13">
        <v>43465</v>
      </c>
    </row>
    <row r="625" spans="1:19" s="2" customFormat="1" ht="13.2" x14ac:dyDescent="0.3">
      <c r="A625" s="10">
        <v>17</v>
      </c>
      <c r="B625" s="8" t="s">
        <v>537</v>
      </c>
      <c r="C625" s="9">
        <v>1981</v>
      </c>
      <c r="D625" s="10">
        <v>0</v>
      </c>
      <c r="E625" s="25" t="s">
        <v>29</v>
      </c>
      <c r="F625" s="10">
        <v>3</v>
      </c>
      <c r="G625" s="10">
        <v>2</v>
      </c>
      <c r="H625" s="38">
        <v>1632.98</v>
      </c>
      <c r="I625" s="15">
        <v>1158.98</v>
      </c>
      <c r="J625" s="10">
        <v>727.89</v>
      </c>
      <c r="K625" s="11">
        <v>39</v>
      </c>
      <c r="L625" s="1">
        <v>3756184.63</v>
      </c>
      <c r="M625" s="12">
        <v>0</v>
      </c>
      <c r="N625" s="12">
        <v>94892.7</v>
      </c>
      <c r="O625" s="12">
        <f>ROUND(L625*0.045,2)</f>
        <v>169028.31</v>
      </c>
      <c r="P625" s="12">
        <f>L625-(M625+N625+O625)</f>
        <v>3492263.62</v>
      </c>
      <c r="Q625" s="12">
        <f>L625/I625</f>
        <v>3240.9399903363301</v>
      </c>
      <c r="R625" s="12">
        <v>27958.74</v>
      </c>
      <c r="S625" s="13">
        <v>43465</v>
      </c>
    </row>
    <row r="626" spans="1:19" s="45" customFormat="1" ht="13.8" x14ac:dyDescent="0.3">
      <c r="A626" s="161"/>
      <c r="B626" s="204" t="s">
        <v>92</v>
      </c>
      <c r="C626" s="205"/>
      <c r="D626" s="99"/>
      <c r="E626" s="161"/>
      <c r="F626" s="41"/>
      <c r="G626" s="41"/>
      <c r="H626" s="42">
        <v>2408.1999999999998</v>
      </c>
      <c r="I626" s="42">
        <v>2408.1999999999998</v>
      </c>
      <c r="J626" s="42">
        <v>1010.4</v>
      </c>
      <c r="K626" s="100">
        <v>105</v>
      </c>
      <c r="L626" s="17">
        <f>ROUND(SUM(L624:L625),2)</f>
        <v>7405483.0599999996</v>
      </c>
      <c r="M626" s="17">
        <f>ROUND(SUM(M624:M625),2)</f>
        <v>0</v>
      </c>
      <c r="N626" s="17">
        <f>ROUND(SUM(N624:N625),2)</f>
        <v>189785.4</v>
      </c>
      <c r="O626" s="17">
        <f>ROUND(SUM(O624:O625),2)</f>
        <v>333246.74</v>
      </c>
      <c r="P626" s="17">
        <f>ROUND(SUM(P624:P625),2)</f>
        <v>6882450.9199999999</v>
      </c>
      <c r="Q626" s="17">
        <f>L626/I626</f>
        <v>3075.1113113528777</v>
      </c>
      <c r="R626" s="43"/>
      <c r="S626" s="44"/>
    </row>
    <row r="627" spans="1:19" s="6" customFormat="1" ht="15.6" x14ac:dyDescent="0.3">
      <c r="A627" s="10"/>
      <c r="B627" s="195" t="s">
        <v>538</v>
      </c>
      <c r="C627" s="195"/>
      <c r="D627" s="10"/>
      <c r="E627" s="10"/>
      <c r="F627" s="10"/>
      <c r="G627" s="10"/>
      <c r="H627" s="10"/>
      <c r="I627" s="10"/>
      <c r="J627" s="10"/>
      <c r="K627" s="10"/>
      <c r="L627" s="12"/>
      <c r="M627" s="12"/>
      <c r="N627" s="12"/>
      <c r="O627" s="12"/>
      <c r="P627" s="12"/>
      <c r="Q627" s="12"/>
      <c r="R627" s="12"/>
      <c r="S627" s="10"/>
    </row>
    <row r="628" spans="1:19" s="6" customFormat="1" x14ac:dyDescent="0.3">
      <c r="A628" s="10">
        <v>18</v>
      </c>
      <c r="B628" s="8" t="s">
        <v>539</v>
      </c>
      <c r="C628" s="9">
        <v>1985</v>
      </c>
      <c r="D628" s="10">
        <v>0</v>
      </c>
      <c r="E628" s="25" t="s">
        <v>69</v>
      </c>
      <c r="F628" s="10">
        <v>9</v>
      </c>
      <c r="G628" s="10">
        <v>5</v>
      </c>
      <c r="H628" s="15">
        <v>10639.34</v>
      </c>
      <c r="I628" s="15">
        <v>9990.64</v>
      </c>
      <c r="J628" s="12">
        <v>9593.84</v>
      </c>
      <c r="K628" s="11">
        <v>562</v>
      </c>
      <c r="L628" s="1">
        <v>23420158.190000001</v>
      </c>
      <c r="M628" s="12">
        <v>0</v>
      </c>
      <c r="N628" s="12">
        <f>ROUND(L628*10%,2)</f>
        <v>2342015.8199999998</v>
      </c>
      <c r="O628" s="12">
        <f>ROUND(N628*0.45,2)</f>
        <v>1053907.1200000001</v>
      </c>
      <c r="P628" s="12">
        <f t="shared" ref="P628:P644" si="161">L628-(M628+N628+O628)</f>
        <v>20024235.25</v>
      </c>
      <c r="Q628" s="12">
        <f t="shared" ref="Q628:Q645" si="162">L628/I628</f>
        <v>2344.2099995595881</v>
      </c>
      <c r="R628" s="12">
        <v>21030.3</v>
      </c>
      <c r="S628" s="13">
        <v>43465</v>
      </c>
    </row>
    <row r="629" spans="1:19" s="6" customFormat="1" x14ac:dyDescent="0.3">
      <c r="A629" s="10">
        <v>19</v>
      </c>
      <c r="B629" s="8" t="s">
        <v>540</v>
      </c>
      <c r="C629" s="9">
        <v>1983</v>
      </c>
      <c r="D629" s="10">
        <v>0</v>
      </c>
      <c r="E629" s="25" t="s">
        <v>69</v>
      </c>
      <c r="F629" s="10">
        <v>5</v>
      </c>
      <c r="G629" s="10">
        <v>5</v>
      </c>
      <c r="H629" s="15">
        <v>3727.3</v>
      </c>
      <c r="I629" s="15">
        <v>3390.9</v>
      </c>
      <c r="J629" s="12">
        <v>3390.9</v>
      </c>
      <c r="K629" s="11">
        <v>192</v>
      </c>
      <c r="L629" s="1">
        <v>13889024.67</v>
      </c>
      <c r="M629" s="12">
        <v>0</v>
      </c>
      <c r="N629" s="12">
        <f>ROUND(L629*10%,2)</f>
        <v>1388902.47</v>
      </c>
      <c r="O629" s="12">
        <f>ROUND(N629*0.45,2)</f>
        <v>625006.11</v>
      </c>
      <c r="P629" s="12">
        <f t="shared" si="161"/>
        <v>11875116.09</v>
      </c>
      <c r="Q629" s="12">
        <f t="shared" si="162"/>
        <v>4095.9699991152788</v>
      </c>
      <c r="R629" s="12">
        <v>17606.61</v>
      </c>
      <c r="S629" s="13">
        <v>43465</v>
      </c>
    </row>
    <row r="630" spans="1:19" s="27" customFormat="1" ht="13.2" x14ac:dyDescent="0.3">
      <c r="A630" s="10">
        <v>20</v>
      </c>
      <c r="B630" s="8" t="s">
        <v>236</v>
      </c>
      <c r="C630" s="9">
        <v>1984</v>
      </c>
      <c r="D630" s="10">
        <v>0</v>
      </c>
      <c r="E630" s="25" t="s">
        <v>69</v>
      </c>
      <c r="F630" s="10">
        <v>5</v>
      </c>
      <c r="G630" s="10">
        <v>4</v>
      </c>
      <c r="H630" s="15">
        <v>3564.24</v>
      </c>
      <c r="I630" s="15">
        <v>3373.14</v>
      </c>
      <c r="J630" s="36">
        <v>3258.18</v>
      </c>
      <c r="K630" s="11">
        <v>206</v>
      </c>
      <c r="L630" s="12">
        <v>18916366.23</v>
      </c>
      <c r="M630" s="12">
        <v>0</v>
      </c>
      <c r="N630" s="12">
        <f>ROUND(L630*10%,2)</f>
        <v>1891636.62</v>
      </c>
      <c r="O630" s="12">
        <f>ROUND(N630*0.45,2)</f>
        <v>851236.48</v>
      </c>
      <c r="P630" s="12">
        <f t="shared" si="161"/>
        <v>16173493.130000001</v>
      </c>
      <c r="Q630" s="12">
        <f t="shared" si="162"/>
        <v>5607.939851295826</v>
      </c>
      <c r="R630" s="12">
        <v>17606.61</v>
      </c>
      <c r="S630" s="13">
        <v>43465</v>
      </c>
    </row>
    <row r="631" spans="1:19" s="27" customFormat="1" ht="13.2" x14ac:dyDescent="0.3">
      <c r="A631" s="10">
        <v>21</v>
      </c>
      <c r="B631" s="8" t="s">
        <v>541</v>
      </c>
      <c r="C631" s="9">
        <v>2001</v>
      </c>
      <c r="D631" s="10">
        <v>0</v>
      </c>
      <c r="E631" s="25" t="s">
        <v>69</v>
      </c>
      <c r="F631" s="10">
        <v>5</v>
      </c>
      <c r="G631" s="10">
        <v>4</v>
      </c>
      <c r="H631" s="15">
        <v>3760</v>
      </c>
      <c r="I631" s="15">
        <v>3329.2</v>
      </c>
      <c r="J631" s="36">
        <v>3329.2</v>
      </c>
      <c r="K631" s="11">
        <v>176</v>
      </c>
      <c r="L631" s="12">
        <v>5055615.75</v>
      </c>
      <c r="M631" s="12">
        <v>0</v>
      </c>
      <c r="N631" s="12">
        <v>0</v>
      </c>
      <c r="O631" s="12">
        <v>0</v>
      </c>
      <c r="P631" s="12">
        <f t="shared" si="161"/>
        <v>5055615.75</v>
      </c>
      <c r="Q631" s="12">
        <f t="shared" si="162"/>
        <v>1518.567749008771</v>
      </c>
      <c r="R631" s="12">
        <v>17606.61</v>
      </c>
      <c r="S631" s="13">
        <v>43465</v>
      </c>
    </row>
    <row r="632" spans="1:19" s="27" customFormat="1" ht="13.2" x14ac:dyDescent="0.3">
      <c r="A632" s="10">
        <v>22</v>
      </c>
      <c r="B632" s="8" t="s">
        <v>542</v>
      </c>
      <c r="C632" s="9">
        <v>1983</v>
      </c>
      <c r="D632" s="10">
        <v>0</v>
      </c>
      <c r="E632" s="25" t="s">
        <v>69</v>
      </c>
      <c r="F632" s="10">
        <v>5</v>
      </c>
      <c r="G632" s="10">
        <v>4</v>
      </c>
      <c r="H632" s="15">
        <v>3626.86</v>
      </c>
      <c r="I632" s="15">
        <v>3318.46</v>
      </c>
      <c r="J632" s="36">
        <v>3318.46</v>
      </c>
      <c r="K632" s="11">
        <v>192</v>
      </c>
      <c r="L632" s="12">
        <v>2116447.42</v>
      </c>
      <c r="M632" s="12">
        <v>0</v>
      </c>
      <c r="N632" s="12">
        <v>0</v>
      </c>
      <c r="O632" s="12">
        <f>ROUND(L632*0.045,2)</f>
        <v>95240.13</v>
      </c>
      <c r="P632" s="12">
        <f t="shared" si="161"/>
        <v>2021207.29</v>
      </c>
      <c r="Q632" s="12">
        <f t="shared" si="162"/>
        <v>637.78000036161347</v>
      </c>
      <c r="R632" s="12">
        <v>17606.61</v>
      </c>
      <c r="S632" s="13">
        <v>43465</v>
      </c>
    </row>
    <row r="633" spans="1:19" s="27" customFormat="1" ht="13.2" x14ac:dyDescent="0.3">
      <c r="A633" s="10">
        <v>23</v>
      </c>
      <c r="B633" s="8" t="s">
        <v>543</v>
      </c>
      <c r="C633" s="9">
        <v>1983</v>
      </c>
      <c r="D633" s="10">
        <v>0</v>
      </c>
      <c r="E633" s="25" t="s">
        <v>69</v>
      </c>
      <c r="F633" s="10">
        <v>5</v>
      </c>
      <c r="G633" s="10">
        <v>4</v>
      </c>
      <c r="H633" s="15">
        <v>3658.6</v>
      </c>
      <c r="I633" s="15">
        <v>3349.4</v>
      </c>
      <c r="J633" s="36">
        <v>3349.4</v>
      </c>
      <c r="K633" s="11">
        <v>205</v>
      </c>
      <c r="L633" s="12">
        <v>2136180.33</v>
      </c>
      <c r="M633" s="12">
        <v>0</v>
      </c>
      <c r="N633" s="12">
        <v>0</v>
      </c>
      <c r="O633" s="12">
        <f>ROUND(L633*0.045,2)</f>
        <v>96128.11</v>
      </c>
      <c r="P633" s="12">
        <f t="shared" si="161"/>
        <v>2040052.22</v>
      </c>
      <c r="Q633" s="12">
        <f t="shared" si="162"/>
        <v>637.77999940287816</v>
      </c>
      <c r="R633" s="12">
        <v>17606.61</v>
      </c>
      <c r="S633" s="13">
        <v>43465</v>
      </c>
    </row>
    <row r="634" spans="1:19" s="27" customFormat="1" ht="13.2" x14ac:dyDescent="0.3">
      <c r="A634" s="10">
        <v>24</v>
      </c>
      <c r="B634" s="8" t="s">
        <v>544</v>
      </c>
      <c r="C634" s="9">
        <v>1983</v>
      </c>
      <c r="D634" s="10">
        <v>0</v>
      </c>
      <c r="E634" s="25" t="s">
        <v>69</v>
      </c>
      <c r="F634" s="10">
        <v>5</v>
      </c>
      <c r="G634" s="10">
        <v>4</v>
      </c>
      <c r="H634" s="15">
        <v>3650.24</v>
      </c>
      <c r="I634" s="15">
        <v>3341.44</v>
      </c>
      <c r="J634" s="36">
        <v>2683.3</v>
      </c>
      <c r="K634" s="11">
        <v>155</v>
      </c>
      <c r="L634" s="12">
        <v>2131103.6</v>
      </c>
      <c r="M634" s="12">
        <v>0</v>
      </c>
      <c r="N634" s="12">
        <v>0</v>
      </c>
      <c r="O634" s="12">
        <f>ROUND(L634*0.045,2)</f>
        <v>95899.66</v>
      </c>
      <c r="P634" s="12">
        <f t="shared" si="161"/>
        <v>2035203.9400000002</v>
      </c>
      <c r="Q634" s="12">
        <f t="shared" si="162"/>
        <v>637.77999904232911</v>
      </c>
      <c r="R634" s="12">
        <v>17606.61</v>
      </c>
      <c r="S634" s="13">
        <v>43465</v>
      </c>
    </row>
    <row r="635" spans="1:19" s="27" customFormat="1" ht="13.2" x14ac:dyDescent="0.3">
      <c r="A635" s="10">
        <v>25</v>
      </c>
      <c r="B635" s="8" t="s">
        <v>545</v>
      </c>
      <c r="C635" s="9">
        <v>1984</v>
      </c>
      <c r="D635" s="10">
        <v>0</v>
      </c>
      <c r="E635" s="25" t="s">
        <v>69</v>
      </c>
      <c r="F635" s="10">
        <v>5</v>
      </c>
      <c r="G635" s="10">
        <v>4</v>
      </c>
      <c r="H635" s="15">
        <v>3713.5</v>
      </c>
      <c r="I635" s="15">
        <v>3403</v>
      </c>
      <c r="J635" s="36">
        <v>3182.7</v>
      </c>
      <c r="K635" s="11">
        <v>163</v>
      </c>
      <c r="L635" s="12">
        <v>13942681.880000001</v>
      </c>
      <c r="M635" s="12">
        <v>0</v>
      </c>
      <c r="N635" s="12">
        <f t="shared" ref="N635:N641" si="163">ROUND(L635*10%,2)</f>
        <v>1394268.19</v>
      </c>
      <c r="O635" s="12">
        <f t="shared" ref="O635:O641" si="164">ROUND(N635*0.45,2)</f>
        <v>627420.68999999994</v>
      </c>
      <c r="P635" s="12">
        <f t="shared" si="161"/>
        <v>11920993</v>
      </c>
      <c r="Q635" s="12">
        <f t="shared" si="162"/>
        <v>4097.173635027917</v>
      </c>
      <c r="R635" s="12">
        <v>17606.61</v>
      </c>
      <c r="S635" s="13">
        <v>43465</v>
      </c>
    </row>
    <row r="636" spans="1:19" s="27" customFormat="1" ht="13.2" x14ac:dyDescent="0.3">
      <c r="A636" s="10">
        <v>26</v>
      </c>
      <c r="B636" s="8" t="s">
        <v>546</v>
      </c>
      <c r="C636" s="9">
        <v>1984</v>
      </c>
      <c r="D636" s="10">
        <v>0</v>
      </c>
      <c r="E636" s="25" t="s">
        <v>69</v>
      </c>
      <c r="F636" s="10">
        <v>5</v>
      </c>
      <c r="G636" s="10">
        <v>4</v>
      </c>
      <c r="H636" s="15">
        <v>3803.7</v>
      </c>
      <c r="I636" s="15">
        <v>3332</v>
      </c>
      <c r="J636" s="36">
        <v>2629.6</v>
      </c>
      <c r="K636" s="11">
        <v>140</v>
      </c>
      <c r="L636" s="12">
        <v>18473639.300000001</v>
      </c>
      <c r="M636" s="12">
        <v>0</v>
      </c>
      <c r="N636" s="12">
        <f t="shared" si="163"/>
        <v>1847363.93</v>
      </c>
      <c r="O636" s="12">
        <f t="shared" si="164"/>
        <v>831313.77</v>
      </c>
      <c r="P636" s="12">
        <f t="shared" si="161"/>
        <v>15794961.600000001</v>
      </c>
      <c r="Q636" s="12">
        <f t="shared" si="162"/>
        <v>5544.3095138055223</v>
      </c>
      <c r="R636" s="12">
        <v>17606.61</v>
      </c>
      <c r="S636" s="13">
        <v>43465</v>
      </c>
    </row>
    <row r="637" spans="1:19" s="27" customFormat="1" ht="13.2" x14ac:dyDescent="0.3">
      <c r="A637" s="10">
        <v>27</v>
      </c>
      <c r="B637" s="8" t="s">
        <v>547</v>
      </c>
      <c r="C637" s="9">
        <v>1983</v>
      </c>
      <c r="D637" s="19">
        <v>0</v>
      </c>
      <c r="E637" s="25" t="s">
        <v>69</v>
      </c>
      <c r="F637" s="19">
        <v>5</v>
      </c>
      <c r="G637" s="19">
        <v>5</v>
      </c>
      <c r="H637" s="15">
        <v>3863.46</v>
      </c>
      <c r="I637" s="15">
        <v>3391.76</v>
      </c>
      <c r="J637" s="36">
        <v>3097.96</v>
      </c>
      <c r="K637" s="11">
        <v>180</v>
      </c>
      <c r="L637" s="12">
        <v>13892547.210000001</v>
      </c>
      <c r="M637" s="12">
        <v>0</v>
      </c>
      <c r="N637" s="12">
        <f t="shared" si="163"/>
        <v>1389254.72</v>
      </c>
      <c r="O637" s="12">
        <f t="shared" si="164"/>
        <v>625164.62</v>
      </c>
      <c r="P637" s="12">
        <f t="shared" si="161"/>
        <v>11878127.870000001</v>
      </c>
      <c r="Q637" s="12">
        <f t="shared" si="162"/>
        <v>4095.97000082553</v>
      </c>
      <c r="R637" s="12">
        <v>17606.61</v>
      </c>
      <c r="S637" s="13">
        <v>43465</v>
      </c>
    </row>
    <row r="638" spans="1:19" s="27" customFormat="1" ht="13.2" x14ac:dyDescent="0.3">
      <c r="A638" s="10">
        <v>28</v>
      </c>
      <c r="B638" s="8" t="s">
        <v>548</v>
      </c>
      <c r="C638" s="9">
        <v>1984</v>
      </c>
      <c r="D638" s="11">
        <v>0</v>
      </c>
      <c r="E638" s="25" t="s">
        <v>69</v>
      </c>
      <c r="F638" s="10">
        <v>5</v>
      </c>
      <c r="G638" s="10">
        <v>4</v>
      </c>
      <c r="H638" s="15">
        <v>3830.8</v>
      </c>
      <c r="I638" s="15">
        <v>3295.3</v>
      </c>
      <c r="J638" s="12">
        <v>3292.8</v>
      </c>
      <c r="K638" s="11">
        <v>192</v>
      </c>
      <c r="L638" s="12">
        <v>16721050.42</v>
      </c>
      <c r="M638" s="12">
        <v>0</v>
      </c>
      <c r="N638" s="12">
        <f t="shared" si="163"/>
        <v>1672105.04</v>
      </c>
      <c r="O638" s="12">
        <f t="shared" si="164"/>
        <v>752447.27</v>
      </c>
      <c r="P638" s="12">
        <f t="shared" si="161"/>
        <v>14296498.109999999</v>
      </c>
      <c r="Q638" s="12">
        <f t="shared" si="162"/>
        <v>5074.2118835917818</v>
      </c>
      <c r="R638" s="12">
        <v>17606.61</v>
      </c>
      <c r="S638" s="13">
        <v>43465</v>
      </c>
    </row>
    <row r="639" spans="1:19" s="27" customFormat="1" ht="13.2" x14ac:dyDescent="0.3">
      <c r="A639" s="10">
        <v>29</v>
      </c>
      <c r="B639" s="8" t="s">
        <v>336</v>
      </c>
      <c r="C639" s="9">
        <v>1984</v>
      </c>
      <c r="D639" s="11">
        <v>2010</v>
      </c>
      <c r="E639" s="25" t="s">
        <v>69</v>
      </c>
      <c r="F639" s="10">
        <v>9</v>
      </c>
      <c r="G639" s="10">
        <v>3</v>
      </c>
      <c r="H639" s="15">
        <v>6548.34</v>
      </c>
      <c r="I639" s="15">
        <v>5891.74</v>
      </c>
      <c r="J639" s="12">
        <v>5788.74</v>
      </c>
      <c r="K639" s="11">
        <v>321</v>
      </c>
      <c r="L639" s="12">
        <v>16809759.370000001</v>
      </c>
      <c r="M639" s="12">
        <v>0</v>
      </c>
      <c r="N639" s="12">
        <f t="shared" si="163"/>
        <v>1680975.94</v>
      </c>
      <c r="O639" s="12">
        <f t="shared" si="164"/>
        <v>756439.17</v>
      </c>
      <c r="P639" s="12">
        <f t="shared" si="161"/>
        <v>14372344.260000002</v>
      </c>
      <c r="Q639" s="12">
        <f t="shared" si="162"/>
        <v>2853.106106175765</v>
      </c>
      <c r="R639" s="12">
        <v>21030.3</v>
      </c>
      <c r="S639" s="13">
        <v>43465</v>
      </c>
    </row>
    <row r="640" spans="1:19" s="27" customFormat="1" ht="13.2" x14ac:dyDescent="0.3">
      <c r="A640" s="10">
        <v>30</v>
      </c>
      <c r="B640" s="8" t="s">
        <v>549</v>
      </c>
      <c r="C640" s="9">
        <v>1994</v>
      </c>
      <c r="D640" s="10">
        <v>0</v>
      </c>
      <c r="E640" s="25" t="s">
        <v>29</v>
      </c>
      <c r="F640" s="10">
        <v>2</v>
      </c>
      <c r="G640" s="10">
        <v>3</v>
      </c>
      <c r="H640" s="38">
        <v>998.7</v>
      </c>
      <c r="I640" s="15">
        <v>909.9</v>
      </c>
      <c r="J640" s="10">
        <v>909.9</v>
      </c>
      <c r="K640" s="11">
        <v>53</v>
      </c>
      <c r="L640" s="12">
        <v>3866665.55</v>
      </c>
      <c r="M640" s="12">
        <v>0</v>
      </c>
      <c r="N640" s="12">
        <f t="shared" si="163"/>
        <v>386666.56</v>
      </c>
      <c r="O640" s="12">
        <f t="shared" si="164"/>
        <v>173999.95</v>
      </c>
      <c r="P640" s="12">
        <f t="shared" si="161"/>
        <v>3305999.04</v>
      </c>
      <c r="Q640" s="12">
        <f t="shared" si="162"/>
        <v>4249.550005495109</v>
      </c>
      <c r="R640" s="12">
        <v>27958.74</v>
      </c>
      <c r="S640" s="13">
        <v>43465</v>
      </c>
    </row>
    <row r="641" spans="1:19" s="27" customFormat="1" ht="13.2" x14ac:dyDescent="0.3">
      <c r="A641" s="10">
        <v>31</v>
      </c>
      <c r="B641" s="8" t="s">
        <v>550</v>
      </c>
      <c r="C641" s="9">
        <v>1983</v>
      </c>
      <c r="D641" s="10">
        <v>0</v>
      </c>
      <c r="E641" s="25" t="s">
        <v>69</v>
      </c>
      <c r="F641" s="10">
        <v>5</v>
      </c>
      <c r="G641" s="10">
        <v>6</v>
      </c>
      <c r="H641" s="38">
        <v>3643.5</v>
      </c>
      <c r="I641" s="15">
        <v>3334.4</v>
      </c>
      <c r="J641" s="10">
        <v>3160.5</v>
      </c>
      <c r="K641" s="11">
        <v>178</v>
      </c>
      <c r="L641" s="12">
        <v>3092322.56</v>
      </c>
      <c r="M641" s="12">
        <v>0</v>
      </c>
      <c r="N641" s="12">
        <f t="shared" si="163"/>
        <v>309232.26</v>
      </c>
      <c r="O641" s="12">
        <f t="shared" si="164"/>
        <v>139154.51999999999</v>
      </c>
      <c r="P641" s="12">
        <f t="shared" si="161"/>
        <v>2643935.7800000003</v>
      </c>
      <c r="Q641" s="12">
        <f t="shared" si="162"/>
        <v>927.4</v>
      </c>
      <c r="R641" s="12">
        <v>17606.61</v>
      </c>
      <c r="S641" s="13">
        <v>43465</v>
      </c>
    </row>
    <row r="642" spans="1:19" s="27" customFormat="1" ht="13.2" x14ac:dyDescent="0.3">
      <c r="A642" s="10">
        <v>32</v>
      </c>
      <c r="B642" s="8" t="s">
        <v>551</v>
      </c>
      <c r="C642" s="9">
        <v>1983</v>
      </c>
      <c r="D642" s="10">
        <v>0</v>
      </c>
      <c r="E642" s="25" t="s">
        <v>69</v>
      </c>
      <c r="F642" s="10">
        <v>5</v>
      </c>
      <c r="G642" s="10">
        <v>5</v>
      </c>
      <c r="H642" s="38">
        <v>3732.5</v>
      </c>
      <c r="I642" s="15">
        <v>3400.5</v>
      </c>
      <c r="J642" s="10">
        <v>3400.5</v>
      </c>
      <c r="K642" s="11">
        <v>223</v>
      </c>
      <c r="L642" s="12">
        <v>9260275.6199999992</v>
      </c>
      <c r="M642" s="12">
        <v>0</v>
      </c>
      <c r="N642" s="12">
        <v>0</v>
      </c>
      <c r="O642" s="12">
        <f>ROUND(L642*0.045,2)</f>
        <v>416712.4</v>
      </c>
      <c r="P642" s="12">
        <f t="shared" si="161"/>
        <v>8843563.2199999988</v>
      </c>
      <c r="Q642" s="12">
        <f t="shared" si="162"/>
        <v>2723.2100044111157</v>
      </c>
      <c r="R642" s="12">
        <v>17606.61</v>
      </c>
      <c r="S642" s="13">
        <v>43465</v>
      </c>
    </row>
    <row r="643" spans="1:19" s="27" customFormat="1" ht="13.2" x14ac:dyDescent="0.3">
      <c r="A643" s="10">
        <v>33</v>
      </c>
      <c r="B643" s="8" t="s">
        <v>552</v>
      </c>
      <c r="C643" s="9">
        <v>1983</v>
      </c>
      <c r="D643" s="10">
        <v>0</v>
      </c>
      <c r="E643" s="25" t="s">
        <v>69</v>
      </c>
      <c r="F643" s="10">
        <v>5</v>
      </c>
      <c r="G643" s="10">
        <v>4</v>
      </c>
      <c r="H643" s="38">
        <v>3652.8</v>
      </c>
      <c r="I643" s="15">
        <v>3348.3</v>
      </c>
      <c r="J643" s="10">
        <v>3268</v>
      </c>
      <c r="K643" s="11">
        <v>198</v>
      </c>
      <c r="L643" s="12">
        <v>2135478.77</v>
      </c>
      <c r="M643" s="12">
        <v>0</v>
      </c>
      <c r="N643" s="12">
        <v>0</v>
      </c>
      <c r="O643" s="12">
        <f>ROUND(L643*0.045,2)</f>
        <v>96096.54</v>
      </c>
      <c r="P643" s="12">
        <f t="shared" si="161"/>
        <v>2039382.23</v>
      </c>
      <c r="Q643" s="12">
        <f t="shared" si="162"/>
        <v>637.7799988053639</v>
      </c>
      <c r="R643" s="12">
        <v>17606.61</v>
      </c>
      <c r="S643" s="13">
        <v>43465</v>
      </c>
    </row>
    <row r="644" spans="1:19" s="27" customFormat="1" ht="13.2" x14ac:dyDescent="0.3">
      <c r="A644" s="10">
        <v>34</v>
      </c>
      <c r="B644" s="8" t="s">
        <v>553</v>
      </c>
      <c r="C644" s="9">
        <v>1983</v>
      </c>
      <c r="D644" s="10">
        <v>0</v>
      </c>
      <c r="E644" s="25" t="s">
        <v>69</v>
      </c>
      <c r="F644" s="10">
        <v>5</v>
      </c>
      <c r="G644" s="10">
        <v>6</v>
      </c>
      <c r="H644" s="38">
        <v>3646.38</v>
      </c>
      <c r="I644" s="15">
        <v>3336.98</v>
      </c>
      <c r="J644" s="10">
        <v>3336.98</v>
      </c>
      <c r="K644" s="11">
        <v>201</v>
      </c>
      <c r="L644" s="12">
        <v>2128259.11</v>
      </c>
      <c r="M644" s="12">
        <v>0</v>
      </c>
      <c r="N644" s="12">
        <v>0</v>
      </c>
      <c r="O644" s="12">
        <f>ROUND(L644*0.045,2)</f>
        <v>95771.66</v>
      </c>
      <c r="P644" s="12">
        <f t="shared" si="161"/>
        <v>2032487.45</v>
      </c>
      <c r="Q644" s="12">
        <f t="shared" si="162"/>
        <v>637.78000167816401</v>
      </c>
      <c r="R644" s="12">
        <v>17606.61</v>
      </c>
      <c r="S644" s="13">
        <v>43465</v>
      </c>
    </row>
    <row r="645" spans="1:19" s="5" customFormat="1" ht="13.2" x14ac:dyDescent="0.3">
      <c r="A645" s="19"/>
      <c r="B645" s="186" t="s">
        <v>554</v>
      </c>
      <c r="C645" s="187"/>
      <c r="D645" s="19"/>
      <c r="E645" s="19"/>
      <c r="F645" s="19"/>
      <c r="G645" s="19"/>
      <c r="H645" s="39">
        <f t="shared" ref="H645:P645" si="165">ROUND(SUM(H628:H644),2)</f>
        <v>70060.259999999995</v>
      </c>
      <c r="I645" s="39">
        <f t="shared" si="165"/>
        <v>63737.06</v>
      </c>
      <c r="J645" s="39">
        <f t="shared" si="165"/>
        <v>60990.96</v>
      </c>
      <c r="K645" s="101">
        <f t="shared" si="165"/>
        <v>3537</v>
      </c>
      <c r="L645" s="17">
        <f t="shared" si="165"/>
        <v>167987575.97999999</v>
      </c>
      <c r="M645" s="17">
        <f t="shared" si="165"/>
        <v>0</v>
      </c>
      <c r="N645" s="17">
        <f t="shared" si="165"/>
        <v>14302421.550000001</v>
      </c>
      <c r="O645" s="17">
        <f t="shared" si="165"/>
        <v>7331938.2000000002</v>
      </c>
      <c r="P645" s="17">
        <f t="shared" si="165"/>
        <v>146353216.22999999</v>
      </c>
      <c r="Q645" s="17">
        <f t="shared" si="162"/>
        <v>2635.6342131249858</v>
      </c>
      <c r="R645" s="17"/>
      <c r="S645" s="40"/>
    </row>
    <row r="646" spans="1:19" s="5" customFormat="1" ht="15.6" x14ac:dyDescent="0.3">
      <c r="A646" s="19"/>
      <c r="B646" s="188" t="s">
        <v>94</v>
      </c>
      <c r="C646" s="189"/>
      <c r="D646" s="19"/>
      <c r="E646" s="19"/>
      <c r="F646" s="19"/>
      <c r="G646" s="19"/>
      <c r="H646" s="46"/>
      <c r="I646" s="46"/>
      <c r="J646" s="46"/>
      <c r="K646" s="46"/>
      <c r="L646" s="17"/>
      <c r="M646" s="17"/>
      <c r="N646" s="17"/>
      <c r="O646" s="17"/>
      <c r="P646" s="17"/>
      <c r="Q646" s="17"/>
      <c r="R646" s="17"/>
      <c r="S646" s="40"/>
    </row>
    <row r="647" spans="1:19" s="16" customFormat="1" x14ac:dyDescent="0.3">
      <c r="A647" s="7">
        <v>35</v>
      </c>
      <c r="B647" s="8" t="s">
        <v>555</v>
      </c>
      <c r="C647" s="9">
        <v>1989</v>
      </c>
      <c r="D647" s="10">
        <v>0</v>
      </c>
      <c r="E647" s="25" t="s">
        <v>69</v>
      </c>
      <c r="F647" s="10">
        <v>9</v>
      </c>
      <c r="G647" s="10">
        <v>4</v>
      </c>
      <c r="H647" s="10">
        <v>9430.56</v>
      </c>
      <c r="I647" s="15">
        <v>8345.5</v>
      </c>
      <c r="J647" s="12">
        <v>8121.15</v>
      </c>
      <c r="K647" s="11">
        <v>475</v>
      </c>
      <c r="L647" s="17">
        <v>8000000</v>
      </c>
      <c r="M647" s="12">
        <v>0</v>
      </c>
      <c r="N647" s="12">
        <f t="shared" ref="N647:N660" si="166">ROUND(L647*10%,2)</f>
        <v>800000</v>
      </c>
      <c r="O647" s="12">
        <f t="shared" ref="O647:O660" si="167">ROUND(N647*0.45,2)</f>
        <v>360000</v>
      </c>
      <c r="P647" s="12">
        <f t="shared" ref="P647:P660" si="168">L647-(M647+N647+O647)</f>
        <v>6840000</v>
      </c>
      <c r="Q647" s="12">
        <f t="shared" ref="Q647:Q661" si="169">L647/I647</f>
        <v>958.60044335270504</v>
      </c>
      <c r="R647" s="12">
        <v>17606.61</v>
      </c>
      <c r="S647" s="13">
        <v>43465</v>
      </c>
    </row>
    <row r="648" spans="1:19" s="16" customFormat="1" x14ac:dyDescent="0.3">
      <c r="A648" s="7">
        <v>36</v>
      </c>
      <c r="B648" s="8" t="s">
        <v>556</v>
      </c>
      <c r="C648" s="9">
        <v>1989</v>
      </c>
      <c r="D648" s="10">
        <v>0</v>
      </c>
      <c r="E648" s="25" t="s">
        <v>69</v>
      </c>
      <c r="F648" s="10">
        <v>9</v>
      </c>
      <c r="G648" s="10">
        <v>2</v>
      </c>
      <c r="H648" s="15">
        <v>4828.29</v>
      </c>
      <c r="I648" s="15">
        <v>4180.1899999999996</v>
      </c>
      <c r="J648" s="12">
        <v>4118.09</v>
      </c>
      <c r="K648" s="11">
        <v>206</v>
      </c>
      <c r="L648" s="17">
        <v>4000000</v>
      </c>
      <c r="M648" s="12">
        <v>0</v>
      </c>
      <c r="N648" s="12">
        <f t="shared" si="166"/>
        <v>400000</v>
      </c>
      <c r="O648" s="12">
        <f t="shared" si="167"/>
        <v>180000</v>
      </c>
      <c r="P648" s="12">
        <f t="shared" si="168"/>
        <v>3420000</v>
      </c>
      <c r="Q648" s="12">
        <f t="shared" si="169"/>
        <v>956.89430384743287</v>
      </c>
      <c r="R648" s="12">
        <v>17606.61</v>
      </c>
      <c r="S648" s="13">
        <v>43465</v>
      </c>
    </row>
    <row r="649" spans="1:19" s="16" customFormat="1" x14ac:dyDescent="0.3">
      <c r="A649" s="7">
        <v>37</v>
      </c>
      <c r="B649" s="8" t="s">
        <v>557</v>
      </c>
      <c r="C649" s="9">
        <v>1989</v>
      </c>
      <c r="D649" s="10">
        <v>0</v>
      </c>
      <c r="E649" s="25" t="s">
        <v>69</v>
      </c>
      <c r="F649" s="10">
        <v>9</v>
      </c>
      <c r="G649" s="10">
        <v>2</v>
      </c>
      <c r="H649" s="15">
        <v>4511.92</v>
      </c>
      <c r="I649" s="15">
        <v>4176.47</v>
      </c>
      <c r="J649" s="12">
        <v>4125.47</v>
      </c>
      <c r="K649" s="11">
        <v>227</v>
      </c>
      <c r="L649" s="17">
        <v>4000000</v>
      </c>
      <c r="M649" s="12">
        <v>0</v>
      </c>
      <c r="N649" s="12">
        <f t="shared" si="166"/>
        <v>400000</v>
      </c>
      <c r="O649" s="12">
        <f t="shared" si="167"/>
        <v>180000</v>
      </c>
      <c r="P649" s="12">
        <f t="shared" si="168"/>
        <v>3420000</v>
      </c>
      <c r="Q649" s="12">
        <f t="shared" si="169"/>
        <v>957.74661376712868</v>
      </c>
      <c r="R649" s="12">
        <v>17606.61</v>
      </c>
      <c r="S649" s="13">
        <v>43465</v>
      </c>
    </row>
    <row r="650" spans="1:19" s="16" customFormat="1" x14ac:dyDescent="0.3">
      <c r="A650" s="7">
        <v>38</v>
      </c>
      <c r="B650" s="8" t="s">
        <v>558</v>
      </c>
      <c r="C650" s="9">
        <v>1986</v>
      </c>
      <c r="D650" s="10">
        <v>0</v>
      </c>
      <c r="E650" s="25" t="s">
        <v>69</v>
      </c>
      <c r="F650" s="10">
        <v>5</v>
      </c>
      <c r="G650" s="10">
        <v>4</v>
      </c>
      <c r="H650" s="15">
        <v>5122.24</v>
      </c>
      <c r="I650" s="15">
        <v>4606.5</v>
      </c>
      <c r="J650" s="12">
        <v>4469.8500000000004</v>
      </c>
      <c r="K650" s="11">
        <v>260</v>
      </c>
      <c r="L650" s="12">
        <v>5267762.51</v>
      </c>
      <c r="M650" s="12">
        <v>0</v>
      </c>
      <c r="N650" s="12">
        <f t="shared" si="166"/>
        <v>526776.25</v>
      </c>
      <c r="O650" s="12">
        <f t="shared" si="167"/>
        <v>237049.31</v>
      </c>
      <c r="P650" s="12">
        <f t="shared" si="168"/>
        <v>4503936.9499999993</v>
      </c>
      <c r="Q650" s="12">
        <f t="shared" si="169"/>
        <v>1143.5498773472266</v>
      </c>
      <c r="R650" s="12">
        <v>17606.61</v>
      </c>
      <c r="S650" s="13">
        <v>43465</v>
      </c>
    </row>
    <row r="651" spans="1:19" s="16" customFormat="1" x14ac:dyDescent="0.3">
      <c r="A651" s="7">
        <v>39</v>
      </c>
      <c r="B651" s="8" t="s">
        <v>559</v>
      </c>
      <c r="C651" s="9">
        <v>1989</v>
      </c>
      <c r="D651" s="10">
        <v>0</v>
      </c>
      <c r="E651" s="25" t="s">
        <v>69</v>
      </c>
      <c r="F651" s="10">
        <v>9</v>
      </c>
      <c r="G651" s="10">
        <v>4</v>
      </c>
      <c r="H651" s="15">
        <v>9099.7800000000007</v>
      </c>
      <c r="I651" s="15">
        <v>8337.23</v>
      </c>
      <c r="J651" s="12">
        <v>8019.24</v>
      </c>
      <c r="K651" s="11">
        <v>473</v>
      </c>
      <c r="L651" s="17">
        <v>8000000</v>
      </c>
      <c r="M651" s="12">
        <v>0</v>
      </c>
      <c r="N651" s="12">
        <f t="shared" si="166"/>
        <v>800000</v>
      </c>
      <c r="O651" s="12">
        <f t="shared" si="167"/>
        <v>360000</v>
      </c>
      <c r="P651" s="12">
        <f t="shared" si="168"/>
        <v>6840000</v>
      </c>
      <c r="Q651" s="12">
        <f t="shared" si="169"/>
        <v>959.55131380566456</v>
      </c>
      <c r="R651" s="12">
        <v>17606.61</v>
      </c>
      <c r="S651" s="13">
        <v>43465</v>
      </c>
    </row>
    <row r="652" spans="1:19" s="16" customFormat="1" x14ac:dyDescent="0.3">
      <c r="A652" s="7">
        <v>40</v>
      </c>
      <c r="B652" s="8" t="s">
        <v>560</v>
      </c>
      <c r="C652" s="9">
        <v>1989</v>
      </c>
      <c r="D652" s="10">
        <v>0</v>
      </c>
      <c r="E652" s="25" t="s">
        <v>69</v>
      </c>
      <c r="F652" s="10">
        <v>9</v>
      </c>
      <c r="G652" s="10">
        <v>2</v>
      </c>
      <c r="H652" s="15">
        <v>4793.25</v>
      </c>
      <c r="I652" s="15">
        <v>4185.05</v>
      </c>
      <c r="J652" s="12">
        <v>3900.95</v>
      </c>
      <c r="K652" s="11">
        <v>244</v>
      </c>
      <c r="L652" s="17">
        <v>4000000</v>
      </c>
      <c r="M652" s="12">
        <v>0</v>
      </c>
      <c r="N652" s="12">
        <f t="shared" si="166"/>
        <v>400000</v>
      </c>
      <c r="O652" s="12">
        <f t="shared" si="167"/>
        <v>180000</v>
      </c>
      <c r="P652" s="12">
        <f t="shared" si="168"/>
        <v>3420000</v>
      </c>
      <c r="Q652" s="12">
        <f t="shared" si="169"/>
        <v>955.78308502885261</v>
      </c>
      <c r="R652" s="12">
        <v>17606.61</v>
      </c>
      <c r="S652" s="13">
        <v>43465</v>
      </c>
    </row>
    <row r="653" spans="1:19" s="16" customFormat="1" x14ac:dyDescent="0.3">
      <c r="A653" s="7">
        <v>41</v>
      </c>
      <c r="B653" s="8" t="s">
        <v>561</v>
      </c>
      <c r="C653" s="9">
        <v>1988</v>
      </c>
      <c r="D653" s="10">
        <v>0</v>
      </c>
      <c r="E653" s="25" t="s">
        <v>69</v>
      </c>
      <c r="F653" s="10">
        <v>9</v>
      </c>
      <c r="G653" s="10">
        <v>4</v>
      </c>
      <c r="H653" s="15">
        <v>9641.65</v>
      </c>
      <c r="I653" s="15">
        <v>8722.39</v>
      </c>
      <c r="J653" s="12">
        <v>8370.99</v>
      </c>
      <c r="K653" s="11">
        <v>485</v>
      </c>
      <c r="L653" s="17">
        <v>8000000</v>
      </c>
      <c r="M653" s="12">
        <v>0</v>
      </c>
      <c r="N653" s="12">
        <f t="shared" si="166"/>
        <v>800000</v>
      </c>
      <c r="O653" s="12">
        <f t="shared" si="167"/>
        <v>360000</v>
      </c>
      <c r="P653" s="12">
        <f t="shared" si="168"/>
        <v>6840000</v>
      </c>
      <c r="Q653" s="12">
        <f t="shared" si="169"/>
        <v>917.17980966226003</v>
      </c>
      <c r="R653" s="12">
        <v>17606.61</v>
      </c>
      <c r="S653" s="13">
        <v>43465</v>
      </c>
    </row>
    <row r="654" spans="1:19" s="16" customFormat="1" x14ac:dyDescent="0.3">
      <c r="A654" s="7">
        <v>42</v>
      </c>
      <c r="B654" s="8" t="s">
        <v>562</v>
      </c>
      <c r="C654" s="9">
        <v>1986</v>
      </c>
      <c r="D654" s="10">
        <v>0</v>
      </c>
      <c r="E654" s="25" t="s">
        <v>69</v>
      </c>
      <c r="F654" s="10">
        <v>5</v>
      </c>
      <c r="G654" s="10">
        <v>3</v>
      </c>
      <c r="H654" s="15">
        <v>3856.5</v>
      </c>
      <c r="I654" s="15">
        <v>3509.9</v>
      </c>
      <c r="J654" s="12">
        <v>3472.3</v>
      </c>
      <c r="K654" s="11">
        <v>174</v>
      </c>
      <c r="L654" s="12">
        <v>8367661.7000000002</v>
      </c>
      <c r="M654" s="12">
        <v>0</v>
      </c>
      <c r="N654" s="12">
        <f t="shared" si="166"/>
        <v>836766.17</v>
      </c>
      <c r="O654" s="12">
        <f t="shared" si="167"/>
        <v>376544.78</v>
      </c>
      <c r="P654" s="12">
        <f t="shared" si="168"/>
        <v>7154350.75</v>
      </c>
      <c r="Q654" s="12">
        <f t="shared" si="169"/>
        <v>2384.0171229949569</v>
      </c>
      <c r="R654" s="12">
        <v>17606.61</v>
      </c>
      <c r="S654" s="13">
        <v>43465</v>
      </c>
    </row>
    <row r="655" spans="1:19" s="16" customFormat="1" x14ac:dyDescent="0.3">
      <c r="A655" s="7">
        <v>43</v>
      </c>
      <c r="B655" s="8" t="s">
        <v>563</v>
      </c>
      <c r="C655" s="9">
        <v>1986</v>
      </c>
      <c r="D655" s="10">
        <v>0</v>
      </c>
      <c r="E655" s="25" t="s">
        <v>69</v>
      </c>
      <c r="F655" s="10">
        <v>5</v>
      </c>
      <c r="G655" s="10">
        <v>3</v>
      </c>
      <c r="H655" s="15">
        <v>4092.45</v>
      </c>
      <c r="I655" s="15">
        <v>3503.95</v>
      </c>
      <c r="J655" s="12">
        <v>3448.75</v>
      </c>
      <c r="K655" s="11">
        <v>181</v>
      </c>
      <c r="L655" s="12">
        <v>8223944.8099999996</v>
      </c>
      <c r="M655" s="12">
        <v>0</v>
      </c>
      <c r="N655" s="12">
        <f t="shared" si="166"/>
        <v>822394.48</v>
      </c>
      <c r="O655" s="12">
        <f t="shared" si="167"/>
        <v>370077.52</v>
      </c>
      <c r="P655" s="12">
        <f t="shared" si="168"/>
        <v>7031472.8099999996</v>
      </c>
      <c r="Q655" s="12">
        <f t="shared" si="169"/>
        <v>2347.0497039055922</v>
      </c>
      <c r="R655" s="12">
        <v>17606.61</v>
      </c>
      <c r="S655" s="13">
        <v>43465</v>
      </c>
    </row>
    <row r="656" spans="1:19" s="16" customFormat="1" x14ac:dyDescent="0.3">
      <c r="A656" s="7">
        <v>44</v>
      </c>
      <c r="B656" s="8" t="s">
        <v>564</v>
      </c>
      <c r="C656" s="9">
        <v>1986</v>
      </c>
      <c r="D656" s="10">
        <v>0</v>
      </c>
      <c r="E656" s="25" t="s">
        <v>69</v>
      </c>
      <c r="F656" s="10">
        <v>5</v>
      </c>
      <c r="G656" s="10">
        <v>3</v>
      </c>
      <c r="H656" s="15">
        <v>3777.8</v>
      </c>
      <c r="I656" s="15">
        <v>3463.99</v>
      </c>
      <c r="J656" s="12">
        <v>3361.49</v>
      </c>
      <c r="K656" s="11">
        <v>212</v>
      </c>
      <c r="L656" s="12">
        <v>8367661.7000000002</v>
      </c>
      <c r="M656" s="12">
        <v>0</v>
      </c>
      <c r="N656" s="12">
        <f t="shared" si="166"/>
        <v>836766.17</v>
      </c>
      <c r="O656" s="12">
        <f t="shared" si="167"/>
        <v>376544.78</v>
      </c>
      <c r="P656" s="12">
        <f t="shared" si="168"/>
        <v>7154350.75</v>
      </c>
      <c r="Q656" s="12">
        <f t="shared" si="169"/>
        <v>2415.6136998086026</v>
      </c>
      <c r="R656" s="12">
        <v>17606.61</v>
      </c>
      <c r="S656" s="13">
        <v>43465</v>
      </c>
    </row>
    <row r="657" spans="1:19" s="16" customFormat="1" x14ac:dyDescent="0.3">
      <c r="A657" s="7">
        <v>45</v>
      </c>
      <c r="B657" s="8" t="s">
        <v>565</v>
      </c>
      <c r="C657" s="9">
        <v>1986</v>
      </c>
      <c r="D657" s="10">
        <v>0</v>
      </c>
      <c r="E657" s="25" t="s">
        <v>69</v>
      </c>
      <c r="F657" s="10">
        <v>5</v>
      </c>
      <c r="G657" s="10">
        <v>3</v>
      </c>
      <c r="H657" s="15">
        <v>3709.75</v>
      </c>
      <c r="I657" s="15">
        <v>3495.05</v>
      </c>
      <c r="J657" s="12">
        <v>3443.75</v>
      </c>
      <c r="K657" s="11">
        <v>203</v>
      </c>
      <c r="L657" s="12">
        <v>8367661.7000000002</v>
      </c>
      <c r="M657" s="12">
        <v>0</v>
      </c>
      <c r="N657" s="12">
        <f t="shared" si="166"/>
        <v>836766.17</v>
      </c>
      <c r="O657" s="12">
        <f t="shared" si="167"/>
        <v>376544.78</v>
      </c>
      <c r="P657" s="12">
        <f t="shared" si="168"/>
        <v>7154350.75</v>
      </c>
      <c r="Q657" s="12">
        <f t="shared" si="169"/>
        <v>2394.1464928970972</v>
      </c>
      <c r="R657" s="12">
        <v>17606.61</v>
      </c>
      <c r="S657" s="13">
        <v>43465</v>
      </c>
    </row>
    <row r="658" spans="1:19" s="16" customFormat="1" x14ac:dyDescent="0.3">
      <c r="A658" s="7">
        <v>46</v>
      </c>
      <c r="B658" s="8" t="s">
        <v>566</v>
      </c>
      <c r="C658" s="9">
        <v>1986</v>
      </c>
      <c r="D658" s="10">
        <v>0</v>
      </c>
      <c r="E658" s="25" t="s">
        <v>69</v>
      </c>
      <c r="F658" s="10">
        <v>5</v>
      </c>
      <c r="G658" s="10">
        <v>5</v>
      </c>
      <c r="H658" s="15">
        <v>6201.83</v>
      </c>
      <c r="I658" s="15">
        <v>5685.51</v>
      </c>
      <c r="J658" s="12">
        <v>4782.7700000000004</v>
      </c>
      <c r="K658" s="11">
        <v>325</v>
      </c>
      <c r="L658" s="12">
        <v>11443830.92</v>
      </c>
      <c r="M658" s="12">
        <v>0</v>
      </c>
      <c r="N658" s="12">
        <f t="shared" si="166"/>
        <v>1144383.0900000001</v>
      </c>
      <c r="O658" s="12">
        <f t="shared" si="167"/>
        <v>514972.39</v>
      </c>
      <c r="P658" s="12">
        <f t="shared" si="168"/>
        <v>9784475.4399999995</v>
      </c>
      <c r="Q658" s="12">
        <f t="shared" si="169"/>
        <v>2012.8064008329948</v>
      </c>
      <c r="R658" s="12">
        <v>17606.61</v>
      </c>
      <c r="S658" s="13">
        <v>43465</v>
      </c>
    </row>
    <row r="659" spans="1:19" s="16" customFormat="1" x14ac:dyDescent="0.3">
      <c r="A659" s="7">
        <v>47</v>
      </c>
      <c r="B659" s="8" t="s">
        <v>567</v>
      </c>
      <c r="C659" s="9">
        <v>1986</v>
      </c>
      <c r="D659" s="10">
        <v>0</v>
      </c>
      <c r="E659" s="25" t="s">
        <v>69</v>
      </c>
      <c r="F659" s="10">
        <v>5</v>
      </c>
      <c r="G659" s="10">
        <v>3</v>
      </c>
      <c r="H659" s="15">
        <v>3822.7</v>
      </c>
      <c r="I659" s="15">
        <v>3446.6</v>
      </c>
      <c r="J659" s="12">
        <v>3285.6</v>
      </c>
      <c r="K659" s="11">
        <v>181</v>
      </c>
      <c r="L659" s="12">
        <v>8367661.7000000002</v>
      </c>
      <c r="M659" s="12">
        <v>0</v>
      </c>
      <c r="N659" s="12">
        <f t="shared" si="166"/>
        <v>836766.17</v>
      </c>
      <c r="O659" s="12">
        <f t="shared" si="167"/>
        <v>376544.78</v>
      </c>
      <c r="P659" s="12">
        <f t="shared" si="168"/>
        <v>7154350.75</v>
      </c>
      <c r="Q659" s="12">
        <f t="shared" si="169"/>
        <v>2427.8018046770731</v>
      </c>
      <c r="R659" s="12">
        <v>17606.61</v>
      </c>
      <c r="S659" s="13">
        <v>43465</v>
      </c>
    </row>
    <row r="660" spans="1:19" s="16" customFormat="1" x14ac:dyDescent="0.3">
      <c r="A660" s="7">
        <v>48</v>
      </c>
      <c r="B660" s="8" t="s">
        <v>568</v>
      </c>
      <c r="C660" s="9">
        <v>1986</v>
      </c>
      <c r="D660" s="10">
        <v>0</v>
      </c>
      <c r="E660" s="25" t="s">
        <v>69</v>
      </c>
      <c r="F660" s="10">
        <v>5</v>
      </c>
      <c r="G660" s="10">
        <v>3</v>
      </c>
      <c r="H660" s="15">
        <v>3671.01</v>
      </c>
      <c r="I660" s="15">
        <v>3472.76</v>
      </c>
      <c r="J660" s="12">
        <v>3472.76</v>
      </c>
      <c r="K660" s="11">
        <v>212</v>
      </c>
      <c r="L660" s="12">
        <v>8367661.7000000002</v>
      </c>
      <c r="M660" s="12">
        <v>0</v>
      </c>
      <c r="N660" s="12">
        <f t="shared" si="166"/>
        <v>836766.17</v>
      </c>
      <c r="O660" s="12">
        <f t="shared" si="167"/>
        <v>376544.78</v>
      </c>
      <c r="P660" s="12">
        <f t="shared" si="168"/>
        <v>7154350.75</v>
      </c>
      <c r="Q660" s="12">
        <f t="shared" si="169"/>
        <v>2409.5133841670599</v>
      </c>
      <c r="R660" s="12">
        <v>17606.61</v>
      </c>
      <c r="S660" s="13">
        <v>43465</v>
      </c>
    </row>
    <row r="661" spans="1:19" s="49" customFormat="1" ht="15" customHeight="1" x14ac:dyDescent="0.3">
      <c r="A661" s="204" t="s">
        <v>110</v>
      </c>
      <c r="B661" s="205"/>
      <c r="C661" s="206"/>
      <c r="D661" s="19"/>
      <c r="E661" s="47"/>
      <c r="F661" s="19"/>
      <c r="G661" s="19"/>
      <c r="H661" s="48">
        <f>ROUND(SUM(H647:H660),2)</f>
        <v>76559.73</v>
      </c>
      <c r="I661" s="48">
        <f>ROUND(SUM(I647:I660),2)</f>
        <v>69131.09</v>
      </c>
      <c r="J661" s="48">
        <f t="shared" ref="J661:P661" si="170">ROUND(SUM(J647:J660),2)</f>
        <v>66393.16</v>
      </c>
      <c r="K661" s="48">
        <f t="shared" si="170"/>
        <v>3858</v>
      </c>
      <c r="L661" s="48">
        <f t="shared" si="170"/>
        <v>102773846.73999999</v>
      </c>
      <c r="M661" s="48">
        <f t="shared" si="170"/>
        <v>0</v>
      </c>
      <c r="N661" s="48">
        <f t="shared" si="170"/>
        <v>10277384.67</v>
      </c>
      <c r="O661" s="48">
        <f t="shared" si="170"/>
        <v>4624823.12</v>
      </c>
      <c r="P661" s="48">
        <f t="shared" si="170"/>
        <v>87871638.950000003</v>
      </c>
      <c r="Q661" s="17">
        <f t="shared" si="169"/>
        <v>1486.6516170944217</v>
      </c>
      <c r="R661" s="17"/>
      <c r="S661" s="30"/>
    </row>
    <row r="662" spans="1:19" s="6" customFormat="1" ht="15.6" x14ac:dyDescent="0.3">
      <c r="A662" s="10"/>
      <c r="B662" s="195" t="s">
        <v>569</v>
      </c>
      <c r="C662" s="195"/>
      <c r="D662" s="10"/>
      <c r="E662" s="10"/>
      <c r="F662" s="10"/>
      <c r="G662" s="10"/>
      <c r="H662" s="10"/>
      <c r="I662" s="10"/>
      <c r="J662" s="10"/>
      <c r="K662" s="10"/>
      <c r="L662" s="12"/>
      <c r="M662" s="12"/>
      <c r="N662" s="12"/>
      <c r="O662" s="12"/>
      <c r="P662" s="12"/>
      <c r="Q662" s="12"/>
      <c r="R662" s="12"/>
      <c r="S662" s="10"/>
    </row>
    <row r="663" spans="1:19" s="2" customFormat="1" ht="13.2" x14ac:dyDescent="0.3">
      <c r="A663" s="10">
        <v>49</v>
      </c>
      <c r="B663" s="8" t="s">
        <v>570</v>
      </c>
      <c r="C663" s="9">
        <v>1985</v>
      </c>
      <c r="D663" s="10">
        <v>0</v>
      </c>
      <c r="E663" s="25" t="s">
        <v>29</v>
      </c>
      <c r="F663" s="10">
        <v>5</v>
      </c>
      <c r="G663" s="10">
        <v>7</v>
      </c>
      <c r="H663" s="15">
        <v>6157.4</v>
      </c>
      <c r="I663" s="15">
        <v>5234.1000000000004</v>
      </c>
      <c r="J663" s="12">
        <v>5191.2</v>
      </c>
      <c r="K663" s="11">
        <v>202</v>
      </c>
      <c r="L663" s="12">
        <v>7635513.04</v>
      </c>
      <c r="M663" s="12">
        <v>0</v>
      </c>
      <c r="N663" s="12">
        <v>0</v>
      </c>
      <c r="O663" s="12">
        <f t="shared" ref="O663:O673" si="171">ROUND(L663*0.045,2)</f>
        <v>343598.09</v>
      </c>
      <c r="P663" s="12">
        <f t="shared" ref="P663:P673" si="172">L663-(M663+N663+O663)</f>
        <v>7291914.9500000002</v>
      </c>
      <c r="Q663" s="12">
        <f t="shared" ref="Q663:Q674" si="173">L663/I663</f>
        <v>1458.8015207963165</v>
      </c>
      <c r="R663" s="12">
        <v>27958.74</v>
      </c>
      <c r="S663" s="13">
        <v>43465</v>
      </c>
    </row>
    <row r="664" spans="1:19" s="6" customFormat="1" x14ac:dyDescent="0.3">
      <c r="A664" s="10">
        <v>50</v>
      </c>
      <c r="B664" s="8" t="s">
        <v>571</v>
      </c>
      <c r="C664" s="9">
        <v>1984</v>
      </c>
      <c r="D664" s="10">
        <v>0</v>
      </c>
      <c r="E664" s="25" t="s">
        <v>29</v>
      </c>
      <c r="F664" s="10">
        <v>5</v>
      </c>
      <c r="G664" s="10">
        <v>7</v>
      </c>
      <c r="H664" s="15">
        <v>5884.8</v>
      </c>
      <c r="I664" s="15">
        <v>5050.8</v>
      </c>
      <c r="J664" s="12">
        <v>4891.8</v>
      </c>
      <c r="K664" s="11">
        <v>291</v>
      </c>
      <c r="L664" s="12">
        <v>41280658.640000001</v>
      </c>
      <c r="M664" s="12">
        <v>0</v>
      </c>
      <c r="N664" s="12">
        <v>0</v>
      </c>
      <c r="O664" s="12">
        <f t="shared" si="171"/>
        <v>1857629.64</v>
      </c>
      <c r="P664" s="12">
        <f t="shared" si="172"/>
        <v>39423029</v>
      </c>
      <c r="Q664" s="12">
        <f t="shared" si="173"/>
        <v>8173.0931020828384</v>
      </c>
      <c r="R664" s="12">
        <v>27958.74</v>
      </c>
      <c r="S664" s="13">
        <v>43465</v>
      </c>
    </row>
    <row r="665" spans="1:19" s="2" customFormat="1" ht="13.2" x14ac:dyDescent="0.3">
      <c r="A665" s="10">
        <v>51</v>
      </c>
      <c r="B665" s="8" t="s">
        <v>572</v>
      </c>
      <c r="C665" s="9">
        <v>1981</v>
      </c>
      <c r="D665" s="10">
        <v>0</v>
      </c>
      <c r="E665" s="25" t="s">
        <v>29</v>
      </c>
      <c r="F665" s="10">
        <v>5</v>
      </c>
      <c r="G665" s="10">
        <v>2</v>
      </c>
      <c r="H665" s="15">
        <v>1507.3</v>
      </c>
      <c r="I665" s="15">
        <v>1353.2</v>
      </c>
      <c r="J665" s="12">
        <v>1353.2</v>
      </c>
      <c r="K665" s="11">
        <v>61</v>
      </c>
      <c r="L665" s="12">
        <v>5137677.99</v>
      </c>
      <c r="M665" s="12">
        <v>0</v>
      </c>
      <c r="N665" s="12">
        <v>0</v>
      </c>
      <c r="O665" s="12">
        <f t="shared" si="171"/>
        <v>231195.51</v>
      </c>
      <c r="P665" s="12">
        <f t="shared" si="172"/>
        <v>4906482.4800000004</v>
      </c>
      <c r="Q665" s="12">
        <f t="shared" si="173"/>
        <v>3796.6878436299144</v>
      </c>
      <c r="R665" s="12">
        <v>27958.74</v>
      </c>
      <c r="S665" s="13">
        <v>43465</v>
      </c>
    </row>
    <row r="666" spans="1:19" s="2" customFormat="1" ht="13.2" x14ac:dyDescent="0.3">
      <c r="A666" s="10">
        <v>52</v>
      </c>
      <c r="B666" s="8" t="s">
        <v>331</v>
      </c>
      <c r="C666" s="9">
        <v>1980</v>
      </c>
      <c r="D666" s="10">
        <v>0</v>
      </c>
      <c r="E666" s="25" t="s">
        <v>29</v>
      </c>
      <c r="F666" s="10">
        <v>5</v>
      </c>
      <c r="G666" s="10">
        <v>4</v>
      </c>
      <c r="H666" s="15">
        <v>3169.6</v>
      </c>
      <c r="I666" s="15">
        <v>2768.3</v>
      </c>
      <c r="J666" s="12">
        <v>2733.6</v>
      </c>
      <c r="K666" s="11">
        <v>123</v>
      </c>
      <c r="L666" s="12">
        <v>5654450.4299999997</v>
      </c>
      <c r="M666" s="12">
        <v>0</v>
      </c>
      <c r="N666" s="12">
        <v>0</v>
      </c>
      <c r="O666" s="12">
        <f t="shared" si="171"/>
        <v>254450.27</v>
      </c>
      <c r="P666" s="12">
        <f t="shared" si="172"/>
        <v>5400000.1600000001</v>
      </c>
      <c r="Q666" s="12">
        <f t="shared" si="173"/>
        <v>2042.5714084456163</v>
      </c>
      <c r="R666" s="12">
        <v>27958.74</v>
      </c>
      <c r="S666" s="13">
        <v>43465</v>
      </c>
    </row>
    <row r="667" spans="1:19" s="2" customFormat="1" ht="13.2" x14ac:dyDescent="0.3">
      <c r="A667" s="10">
        <v>53</v>
      </c>
      <c r="B667" s="8" t="s">
        <v>573</v>
      </c>
      <c r="C667" s="9">
        <v>1983</v>
      </c>
      <c r="D667" s="10">
        <v>0</v>
      </c>
      <c r="E667" s="25" t="s">
        <v>29</v>
      </c>
      <c r="F667" s="10">
        <v>2</v>
      </c>
      <c r="G667" s="10">
        <v>1</v>
      </c>
      <c r="H667" s="15">
        <v>922.6</v>
      </c>
      <c r="I667" s="15">
        <v>705.2</v>
      </c>
      <c r="J667" s="12">
        <v>705.2</v>
      </c>
      <c r="K667" s="11">
        <v>88</v>
      </c>
      <c r="L667" s="12">
        <v>5361018.84</v>
      </c>
      <c r="M667" s="12">
        <v>0</v>
      </c>
      <c r="N667" s="12">
        <v>0</v>
      </c>
      <c r="O667" s="12">
        <f t="shared" si="171"/>
        <v>241245.85</v>
      </c>
      <c r="P667" s="12">
        <f t="shared" si="172"/>
        <v>5119772.99</v>
      </c>
      <c r="Q667" s="12">
        <f t="shared" si="173"/>
        <v>7602.1254112308561</v>
      </c>
      <c r="R667" s="12">
        <v>27958.74</v>
      </c>
      <c r="S667" s="13">
        <v>43465</v>
      </c>
    </row>
    <row r="668" spans="1:19" s="2" customFormat="1" ht="13.2" x14ac:dyDescent="0.3">
      <c r="A668" s="10">
        <v>54</v>
      </c>
      <c r="B668" s="8" t="s">
        <v>574</v>
      </c>
      <c r="C668" s="9">
        <v>1981</v>
      </c>
      <c r="D668" s="10">
        <v>0</v>
      </c>
      <c r="E668" s="25" t="s">
        <v>29</v>
      </c>
      <c r="F668" s="10">
        <v>5</v>
      </c>
      <c r="G668" s="10">
        <v>4</v>
      </c>
      <c r="H668" s="15">
        <v>3776.7</v>
      </c>
      <c r="I668" s="15">
        <v>3370.2</v>
      </c>
      <c r="J668" s="12">
        <v>2813</v>
      </c>
      <c r="K668" s="11">
        <v>161</v>
      </c>
      <c r="L668" s="12">
        <v>19313055.219999999</v>
      </c>
      <c r="M668" s="12">
        <v>0</v>
      </c>
      <c r="N668" s="12">
        <v>0</v>
      </c>
      <c r="O668" s="12">
        <f t="shared" si="171"/>
        <v>869087.48</v>
      </c>
      <c r="P668" s="12">
        <f t="shared" si="172"/>
        <v>18443967.739999998</v>
      </c>
      <c r="Q668" s="12">
        <f t="shared" si="173"/>
        <v>5730.5368286748562</v>
      </c>
      <c r="R668" s="12">
        <v>27958.74</v>
      </c>
      <c r="S668" s="13">
        <v>43465</v>
      </c>
    </row>
    <row r="669" spans="1:19" s="2" customFormat="1" ht="13.2" x14ac:dyDescent="0.3">
      <c r="A669" s="10">
        <v>55</v>
      </c>
      <c r="B669" s="8" t="s">
        <v>575</v>
      </c>
      <c r="C669" s="9">
        <v>1984</v>
      </c>
      <c r="D669" s="10">
        <v>0</v>
      </c>
      <c r="E669" s="25" t="s">
        <v>29</v>
      </c>
      <c r="F669" s="10">
        <v>5</v>
      </c>
      <c r="G669" s="10">
        <v>4</v>
      </c>
      <c r="H669" s="15">
        <v>3789.2</v>
      </c>
      <c r="I669" s="15">
        <v>3383.7</v>
      </c>
      <c r="J669" s="12">
        <v>2850.8</v>
      </c>
      <c r="K669" s="11">
        <v>147</v>
      </c>
      <c r="L669" s="12">
        <v>20363680.739999998</v>
      </c>
      <c r="M669" s="12">
        <v>0</v>
      </c>
      <c r="N669" s="12">
        <v>0</v>
      </c>
      <c r="O669" s="12">
        <f t="shared" si="171"/>
        <v>916365.63</v>
      </c>
      <c r="P669" s="12">
        <f t="shared" si="172"/>
        <v>19447315.109999999</v>
      </c>
      <c r="Q669" s="12">
        <f t="shared" si="173"/>
        <v>6018.1696781629571</v>
      </c>
      <c r="R669" s="12">
        <v>27958.74</v>
      </c>
      <c r="S669" s="13">
        <v>43465</v>
      </c>
    </row>
    <row r="670" spans="1:19" s="2" customFormat="1" ht="13.2" x14ac:dyDescent="0.3">
      <c r="A670" s="10">
        <v>56</v>
      </c>
      <c r="B670" s="8" t="s">
        <v>576</v>
      </c>
      <c r="C670" s="9">
        <v>1981</v>
      </c>
      <c r="D670" s="10">
        <v>0</v>
      </c>
      <c r="E670" s="25" t="s">
        <v>54</v>
      </c>
      <c r="F670" s="10">
        <v>2</v>
      </c>
      <c r="G670" s="10">
        <v>2</v>
      </c>
      <c r="H670" s="15">
        <v>605.29999999999995</v>
      </c>
      <c r="I670" s="15">
        <v>498.2</v>
      </c>
      <c r="J670" s="12">
        <v>498.2</v>
      </c>
      <c r="K670" s="11">
        <v>33</v>
      </c>
      <c r="L670" s="12">
        <v>600375.84</v>
      </c>
      <c r="M670" s="12">
        <v>0</v>
      </c>
      <c r="N670" s="12">
        <v>0</v>
      </c>
      <c r="O670" s="12">
        <f t="shared" si="171"/>
        <v>27016.91</v>
      </c>
      <c r="P670" s="12">
        <f t="shared" si="172"/>
        <v>573358.92999999993</v>
      </c>
      <c r="Q670" s="12">
        <f t="shared" si="173"/>
        <v>1205.090004014452</v>
      </c>
      <c r="R670" s="12">
        <v>10685.67</v>
      </c>
      <c r="S670" s="13">
        <v>43465</v>
      </c>
    </row>
    <row r="671" spans="1:19" s="2" customFormat="1" ht="13.2" x14ac:dyDescent="0.3">
      <c r="A671" s="10">
        <v>57</v>
      </c>
      <c r="B671" s="8" t="s">
        <v>577</v>
      </c>
      <c r="C671" s="9">
        <v>1982</v>
      </c>
      <c r="D671" s="10">
        <v>0</v>
      </c>
      <c r="E671" s="25" t="s">
        <v>54</v>
      </c>
      <c r="F671" s="10">
        <v>2</v>
      </c>
      <c r="G671" s="10">
        <v>2</v>
      </c>
      <c r="H671" s="15">
        <v>609.29999999999995</v>
      </c>
      <c r="I671" s="15">
        <v>516.1</v>
      </c>
      <c r="J671" s="12">
        <v>516.1</v>
      </c>
      <c r="K671" s="11">
        <v>28</v>
      </c>
      <c r="L671" s="12">
        <v>1044483.34</v>
      </c>
      <c r="M671" s="12">
        <v>0</v>
      </c>
      <c r="N671" s="12">
        <v>0</v>
      </c>
      <c r="O671" s="12">
        <f t="shared" si="171"/>
        <v>47001.75</v>
      </c>
      <c r="P671" s="12">
        <f t="shared" si="172"/>
        <v>997481.59</v>
      </c>
      <c r="Q671" s="12">
        <f t="shared" si="173"/>
        <v>2023.8003100174383</v>
      </c>
      <c r="R671" s="12">
        <v>10685.67</v>
      </c>
      <c r="S671" s="13">
        <v>43465</v>
      </c>
    </row>
    <row r="672" spans="1:19" s="2" customFormat="1" ht="13.2" x14ac:dyDescent="0.3">
      <c r="A672" s="10">
        <v>58</v>
      </c>
      <c r="B672" s="8" t="s">
        <v>578</v>
      </c>
      <c r="C672" s="9">
        <v>1984</v>
      </c>
      <c r="D672" s="10">
        <v>0</v>
      </c>
      <c r="E672" s="25" t="s">
        <v>29</v>
      </c>
      <c r="F672" s="10">
        <v>5</v>
      </c>
      <c r="G672" s="10">
        <v>1</v>
      </c>
      <c r="H672" s="15">
        <v>3107.1</v>
      </c>
      <c r="I672" s="15">
        <v>2638.7</v>
      </c>
      <c r="J672" s="12">
        <v>1916.3</v>
      </c>
      <c r="K672" s="11">
        <v>151</v>
      </c>
      <c r="L672" s="12">
        <v>18675455.57</v>
      </c>
      <c r="M672" s="12">
        <v>0</v>
      </c>
      <c r="N672" s="12">
        <v>0</v>
      </c>
      <c r="O672" s="12">
        <f t="shared" si="171"/>
        <v>840395.5</v>
      </c>
      <c r="P672" s="12">
        <f t="shared" si="172"/>
        <v>17835060.07</v>
      </c>
      <c r="Q672" s="12">
        <f t="shared" si="173"/>
        <v>7077.5213438435603</v>
      </c>
      <c r="R672" s="12">
        <v>27958.74</v>
      </c>
      <c r="S672" s="13">
        <v>43465</v>
      </c>
    </row>
    <row r="673" spans="1:19" s="2" customFormat="1" ht="13.2" x14ac:dyDescent="0.3">
      <c r="A673" s="10">
        <v>59</v>
      </c>
      <c r="B673" s="8" t="s">
        <v>579</v>
      </c>
      <c r="C673" s="9">
        <v>1985</v>
      </c>
      <c r="D673" s="10">
        <v>0</v>
      </c>
      <c r="E673" s="25" t="s">
        <v>29</v>
      </c>
      <c r="F673" s="10">
        <v>5</v>
      </c>
      <c r="G673" s="10">
        <v>1</v>
      </c>
      <c r="H673" s="15">
        <v>2975.2</v>
      </c>
      <c r="I673" s="15">
        <v>2695.3</v>
      </c>
      <c r="J673" s="12">
        <v>1865.5</v>
      </c>
      <c r="K673" s="11">
        <v>116</v>
      </c>
      <c r="L673" s="12">
        <v>12316838.130000001</v>
      </c>
      <c r="M673" s="12">
        <v>0</v>
      </c>
      <c r="N673" s="12">
        <v>0</v>
      </c>
      <c r="O673" s="12">
        <f t="shared" si="171"/>
        <v>554257.72</v>
      </c>
      <c r="P673" s="12">
        <f t="shared" si="172"/>
        <v>11762580.41</v>
      </c>
      <c r="Q673" s="12">
        <f t="shared" si="173"/>
        <v>4569.7466441583501</v>
      </c>
      <c r="R673" s="12">
        <v>27958.74</v>
      </c>
      <c r="S673" s="13">
        <v>43465</v>
      </c>
    </row>
    <row r="674" spans="1:19" s="2" customFormat="1" ht="13.2" x14ac:dyDescent="0.3">
      <c r="A674" s="10"/>
      <c r="B674" s="204" t="s">
        <v>118</v>
      </c>
      <c r="C674" s="206"/>
      <c r="D674" s="19"/>
      <c r="E674" s="19"/>
      <c r="F674" s="19"/>
      <c r="G674" s="19"/>
      <c r="H674" s="17">
        <f t="shared" ref="H674:P674" si="174">ROUND(SUM(H663:H673),2)</f>
        <v>32504.5</v>
      </c>
      <c r="I674" s="17">
        <f t="shared" si="174"/>
        <v>28213.8</v>
      </c>
      <c r="J674" s="17">
        <f t="shared" si="174"/>
        <v>25334.9</v>
      </c>
      <c r="K674" s="19">
        <f t="shared" si="174"/>
        <v>1401</v>
      </c>
      <c r="L674" s="17">
        <f t="shared" si="174"/>
        <v>137383207.78</v>
      </c>
      <c r="M674" s="17">
        <f t="shared" si="174"/>
        <v>0</v>
      </c>
      <c r="N674" s="17">
        <f t="shared" si="174"/>
        <v>0</v>
      </c>
      <c r="O674" s="17">
        <f t="shared" si="174"/>
        <v>6182244.3499999996</v>
      </c>
      <c r="P674" s="17">
        <f t="shared" si="174"/>
        <v>131200963.43000001</v>
      </c>
      <c r="Q674" s="17">
        <f t="shared" si="173"/>
        <v>4869.3620774231049</v>
      </c>
      <c r="R674" s="17"/>
      <c r="S674" s="19"/>
    </row>
    <row r="675" spans="1:19" s="2" customFormat="1" ht="15.6" x14ac:dyDescent="0.3">
      <c r="A675" s="59"/>
      <c r="B675" s="209" t="s">
        <v>120</v>
      </c>
      <c r="C675" s="210"/>
      <c r="D675" s="51"/>
      <c r="E675" s="19"/>
      <c r="F675" s="19"/>
      <c r="G675" s="19"/>
      <c r="H675" s="17"/>
      <c r="I675" s="17"/>
      <c r="J675" s="17"/>
      <c r="K675" s="19"/>
      <c r="L675" s="17"/>
      <c r="M675" s="12"/>
      <c r="N675" s="52"/>
      <c r="O675" s="52"/>
      <c r="P675" s="52"/>
      <c r="Q675" s="52"/>
      <c r="R675" s="17"/>
      <c r="S675" s="19"/>
    </row>
    <row r="676" spans="1:19" s="16" customFormat="1" x14ac:dyDescent="0.3">
      <c r="A676" s="7">
        <v>60</v>
      </c>
      <c r="B676" s="8" t="s">
        <v>580</v>
      </c>
      <c r="C676" s="9">
        <v>1994</v>
      </c>
      <c r="D676" s="10">
        <v>0</v>
      </c>
      <c r="E676" s="25" t="s">
        <v>69</v>
      </c>
      <c r="F676" s="10">
        <v>9</v>
      </c>
      <c r="G676" s="10">
        <v>2</v>
      </c>
      <c r="H676" s="15">
        <v>4564.8999999999996</v>
      </c>
      <c r="I676" s="15">
        <v>4564.8999999999996</v>
      </c>
      <c r="J676" s="53">
        <v>4564.8999999999996</v>
      </c>
      <c r="K676" s="11">
        <v>188</v>
      </c>
      <c r="L676" s="1">
        <v>4000000</v>
      </c>
      <c r="M676" s="12">
        <v>0</v>
      </c>
      <c r="N676" s="12">
        <v>0</v>
      </c>
      <c r="O676" s="12">
        <f t="shared" ref="O676:O696" si="175">ROUND(N676*0.45,2)</f>
        <v>0</v>
      </c>
      <c r="P676" s="12">
        <f t="shared" ref="P676:P696" si="176">L676-(M676+N676+O676)</f>
        <v>4000000</v>
      </c>
      <c r="Q676" s="12">
        <v>876.25139652566327</v>
      </c>
      <c r="R676" s="12">
        <v>21030.3</v>
      </c>
      <c r="S676" s="13">
        <v>43465</v>
      </c>
    </row>
    <row r="677" spans="1:19" s="16" customFormat="1" x14ac:dyDescent="0.3">
      <c r="A677" s="7">
        <v>61</v>
      </c>
      <c r="B677" s="8" t="s">
        <v>581</v>
      </c>
      <c r="C677" s="9">
        <v>1994</v>
      </c>
      <c r="D677" s="10">
        <v>0</v>
      </c>
      <c r="E677" s="25" t="s">
        <v>69</v>
      </c>
      <c r="F677" s="10">
        <v>10</v>
      </c>
      <c r="G677" s="10">
        <v>2</v>
      </c>
      <c r="H677" s="15">
        <v>4117.1000000000004</v>
      </c>
      <c r="I677" s="15">
        <v>4117.1000000000004</v>
      </c>
      <c r="J677" s="53">
        <v>4117.1000000000004</v>
      </c>
      <c r="K677" s="11">
        <v>202</v>
      </c>
      <c r="L677" s="1">
        <v>4000000</v>
      </c>
      <c r="M677" s="12">
        <v>0</v>
      </c>
      <c r="N677" s="12">
        <v>0</v>
      </c>
      <c r="O677" s="12">
        <f t="shared" si="175"/>
        <v>0</v>
      </c>
      <c r="P677" s="12">
        <f t="shared" si="176"/>
        <v>4000000</v>
      </c>
      <c r="Q677" s="12">
        <v>971.55764980204503</v>
      </c>
      <c r="R677" s="12">
        <v>21030.3</v>
      </c>
      <c r="S677" s="13">
        <v>43465</v>
      </c>
    </row>
    <row r="678" spans="1:19" s="16" customFormat="1" x14ac:dyDescent="0.3">
      <c r="A678" s="7">
        <v>62</v>
      </c>
      <c r="B678" s="8" t="s">
        <v>582</v>
      </c>
      <c r="C678" s="9">
        <v>1994</v>
      </c>
      <c r="D678" s="10">
        <v>0</v>
      </c>
      <c r="E678" s="25" t="s">
        <v>69</v>
      </c>
      <c r="F678" s="10">
        <v>10</v>
      </c>
      <c r="G678" s="10">
        <v>2</v>
      </c>
      <c r="H678" s="15">
        <v>4225.3</v>
      </c>
      <c r="I678" s="15">
        <v>4118.1000000000004</v>
      </c>
      <c r="J678" s="37">
        <v>4118.1000000000004</v>
      </c>
      <c r="K678" s="11">
        <v>242</v>
      </c>
      <c r="L678" s="12">
        <v>4000000</v>
      </c>
      <c r="M678" s="12">
        <v>0</v>
      </c>
      <c r="N678" s="12">
        <v>0</v>
      </c>
      <c r="O678" s="12">
        <f t="shared" si="175"/>
        <v>0</v>
      </c>
      <c r="P678" s="12">
        <f t="shared" si="176"/>
        <v>4000000</v>
      </c>
      <c r="Q678" s="12">
        <v>971.32172603870708</v>
      </c>
      <c r="R678" s="12">
        <v>21030.3</v>
      </c>
      <c r="S678" s="13">
        <v>43465</v>
      </c>
    </row>
    <row r="679" spans="1:19" s="16" customFormat="1" x14ac:dyDescent="0.3">
      <c r="A679" s="7">
        <v>63</v>
      </c>
      <c r="B679" s="8" t="s">
        <v>583</v>
      </c>
      <c r="C679" s="9">
        <v>1974</v>
      </c>
      <c r="D679" s="10">
        <v>0</v>
      </c>
      <c r="E679" s="25" t="s">
        <v>69</v>
      </c>
      <c r="F679" s="10">
        <v>5</v>
      </c>
      <c r="G679" s="10">
        <v>6</v>
      </c>
      <c r="H679" s="15">
        <v>3819</v>
      </c>
      <c r="I679" s="15">
        <v>3760</v>
      </c>
      <c r="J679" s="10">
        <v>3760</v>
      </c>
      <c r="K679" s="11">
        <v>235</v>
      </c>
      <c r="L679" s="12">
        <v>13754319.439999999</v>
      </c>
      <c r="M679" s="12">
        <v>0</v>
      </c>
      <c r="N679" s="12">
        <v>0</v>
      </c>
      <c r="O679" s="12">
        <f t="shared" si="175"/>
        <v>0</v>
      </c>
      <c r="P679" s="12">
        <f t="shared" si="176"/>
        <v>13754319.439999999</v>
      </c>
      <c r="Q679" s="12">
        <v>3658.0636835106379</v>
      </c>
      <c r="R679" s="12">
        <v>17606.61</v>
      </c>
      <c r="S679" s="13">
        <v>43465</v>
      </c>
    </row>
    <row r="680" spans="1:19" s="16" customFormat="1" x14ac:dyDescent="0.3">
      <c r="A680" s="7">
        <v>64</v>
      </c>
      <c r="B680" s="8" t="s">
        <v>584</v>
      </c>
      <c r="C680" s="9">
        <v>1976</v>
      </c>
      <c r="D680" s="10">
        <v>0</v>
      </c>
      <c r="E680" s="25" t="s">
        <v>69</v>
      </c>
      <c r="F680" s="10">
        <v>5</v>
      </c>
      <c r="G680" s="10">
        <v>2</v>
      </c>
      <c r="H680" s="15">
        <v>1922.3</v>
      </c>
      <c r="I680" s="15">
        <v>1760.2</v>
      </c>
      <c r="J680" s="10">
        <v>1760.2</v>
      </c>
      <c r="K680" s="11">
        <v>81</v>
      </c>
      <c r="L680" s="12">
        <v>9969408.8800000008</v>
      </c>
      <c r="M680" s="12">
        <v>0</v>
      </c>
      <c r="N680" s="12">
        <f>ROUND(L680*10%,2)</f>
        <v>996940.89</v>
      </c>
      <c r="O680" s="12">
        <f t="shared" si="175"/>
        <v>448623.4</v>
      </c>
      <c r="P680" s="12">
        <f t="shared" si="176"/>
        <v>8523844.5899999999</v>
      </c>
      <c r="Q680" s="12">
        <v>5663.7932507669584</v>
      </c>
      <c r="R680" s="12">
        <v>17606.61</v>
      </c>
      <c r="S680" s="13">
        <v>43465</v>
      </c>
    </row>
    <row r="681" spans="1:19" s="16" customFormat="1" x14ac:dyDescent="0.3">
      <c r="A681" s="7">
        <v>65</v>
      </c>
      <c r="B681" s="8" t="s">
        <v>585</v>
      </c>
      <c r="C681" s="9">
        <v>1975</v>
      </c>
      <c r="D681" s="10">
        <v>0</v>
      </c>
      <c r="E681" s="25" t="s">
        <v>69</v>
      </c>
      <c r="F681" s="10">
        <v>5</v>
      </c>
      <c r="G681" s="10">
        <v>4</v>
      </c>
      <c r="H681" s="15">
        <v>3146.6</v>
      </c>
      <c r="I681" s="15">
        <v>3146.6</v>
      </c>
      <c r="J681" s="26">
        <v>3146.6</v>
      </c>
      <c r="K681" s="11">
        <v>180</v>
      </c>
      <c r="L681" s="12">
        <v>10932835.279999999</v>
      </c>
      <c r="M681" s="12">
        <v>0</v>
      </c>
      <c r="N681" s="12">
        <v>0</v>
      </c>
      <c r="O681" s="12">
        <f t="shared" si="175"/>
        <v>0</v>
      </c>
      <c r="P681" s="12">
        <f t="shared" si="176"/>
        <v>10932835.279999999</v>
      </c>
      <c r="Q681" s="12">
        <v>3474.4916036356703</v>
      </c>
      <c r="R681" s="12">
        <v>17606.61</v>
      </c>
      <c r="S681" s="13">
        <v>43465</v>
      </c>
    </row>
    <row r="682" spans="1:19" s="16" customFormat="1" x14ac:dyDescent="0.3">
      <c r="A682" s="7">
        <v>66</v>
      </c>
      <c r="B682" s="8" t="s">
        <v>586</v>
      </c>
      <c r="C682" s="9">
        <v>1975</v>
      </c>
      <c r="D682" s="10">
        <v>0</v>
      </c>
      <c r="E682" s="25" t="s">
        <v>69</v>
      </c>
      <c r="F682" s="10">
        <v>5</v>
      </c>
      <c r="G682" s="10">
        <v>4</v>
      </c>
      <c r="H682" s="15">
        <v>3147.7</v>
      </c>
      <c r="I682" s="15">
        <v>3147.7</v>
      </c>
      <c r="J682" s="12">
        <v>3147.7</v>
      </c>
      <c r="K682" s="11">
        <v>170</v>
      </c>
      <c r="L682" s="12">
        <v>12685014.91</v>
      </c>
      <c r="M682" s="12">
        <v>0</v>
      </c>
      <c r="N682" s="12">
        <v>0</v>
      </c>
      <c r="O682" s="12">
        <f t="shared" si="175"/>
        <v>0</v>
      </c>
      <c r="P682" s="12">
        <f t="shared" si="176"/>
        <v>12685014.91</v>
      </c>
      <c r="Q682" s="12">
        <v>5691.1532293420596</v>
      </c>
      <c r="R682" s="12">
        <v>17606.61</v>
      </c>
      <c r="S682" s="13">
        <v>43465</v>
      </c>
    </row>
    <row r="683" spans="1:19" s="16" customFormat="1" x14ac:dyDescent="0.3">
      <c r="A683" s="7">
        <v>67</v>
      </c>
      <c r="B683" s="8" t="s">
        <v>587</v>
      </c>
      <c r="C683" s="9">
        <v>1976</v>
      </c>
      <c r="D683" s="10">
        <v>0</v>
      </c>
      <c r="E683" s="25" t="s">
        <v>69</v>
      </c>
      <c r="F683" s="10">
        <v>5</v>
      </c>
      <c r="G683" s="10">
        <v>8</v>
      </c>
      <c r="H683" s="15">
        <v>6558.1</v>
      </c>
      <c r="I683" s="15">
        <v>6558.1</v>
      </c>
      <c r="J683" s="12">
        <v>6026.8</v>
      </c>
      <c r="K683" s="11">
        <v>273</v>
      </c>
      <c r="L683" s="12">
        <v>23619325.050000001</v>
      </c>
      <c r="M683" s="12">
        <v>0</v>
      </c>
      <c r="N683" s="12">
        <v>0</v>
      </c>
      <c r="O683" s="12">
        <f t="shared" si="175"/>
        <v>0</v>
      </c>
      <c r="P683" s="12">
        <f t="shared" si="176"/>
        <v>23619325.050000001</v>
      </c>
      <c r="Q683" s="12">
        <v>3601.5500007624155</v>
      </c>
      <c r="R683" s="12">
        <v>17606.61</v>
      </c>
      <c r="S683" s="13">
        <v>43465</v>
      </c>
    </row>
    <row r="684" spans="1:19" s="16" customFormat="1" x14ac:dyDescent="0.3">
      <c r="A684" s="7">
        <v>68</v>
      </c>
      <c r="B684" s="8" t="s">
        <v>341</v>
      </c>
      <c r="C684" s="9">
        <v>1976</v>
      </c>
      <c r="D684" s="10">
        <v>0</v>
      </c>
      <c r="E684" s="25" t="s">
        <v>69</v>
      </c>
      <c r="F684" s="10">
        <v>5</v>
      </c>
      <c r="G684" s="10">
        <v>6</v>
      </c>
      <c r="H684" s="15">
        <v>5122.8999999999996</v>
      </c>
      <c r="I684" s="15">
        <v>5122.8999999999996</v>
      </c>
      <c r="J684" s="35">
        <v>4797.8999999999996</v>
      </c>
      <c r="K684" s="11">
        <v>240</v>
      </c>
      <c r="L684" s="1">
        <v>23247988.789999999</v>
      </c>
      <c r="M684" s="12">
        <v>0</v>
      </c>
      <c r="N684" s="12">
        <v>0</v>
      </c>
      <c r="O684" s="12">
        <v>0</v>
      </c>
      <c r="P684" s="12">
        <f t="shared" si="176"/>
        <v>23247988.789999999</v>
      </c>
      <c r="Q684" s="12">
        <v>4538.0524273360797</v>
      </c>
      <c r="R684" s="12">
        <v>17606.61</v>
      </c>
      <c r="S684" s="13">
        <v>43465</v>
      </c>
    </row>
    <row r="685" spans="1:19" s="16" customFormat="1" x14ac:dyDescent="0.3">
      <c r="A685" s="7">
        <v>69</v>
      </c>
      <c r="B685" s="8" t="s">
        <v>588</v>
      </c>
      <c r="C685" s="9">
        <v>1974</v>
      </c>
      <c r="D685" s="10">
        <v>0</v>
      </c>
      <c r="E685" s="25" t="s">
        <v>69</v>
      </c>
      <c r="F685" s="10">
        <v>5</v>
      </c>
      <c r="G685" s="10">
        <v>6</v>
      </c>
      <c r="H685" s="15">
        <v>4673.2</v>
      </c>
      <c r="I685" s="15">
        <v>4493.3</v>
      </c>
      <c r="J685" s="35">
        <v>4493.3</v>
      </c>
      <c r="K685" s="11">
        <v>259</v>
      </c>
      <c r="L685" s="1">
        <v>19655143.77</v>
      </c>
      <c r="M685" s="12">
        <v>0</v>
      </c>
      <c r="N685" s="12">
        <v>0</v>
      </c>
      <c r="O685" s="12">
        <f t="shared" si="175"/>
        <v>0</v>
      </c>
      <c r="P685" s="12">
        <f t="shared" si="176"/>
        <v>19655143.77</v>
      </c>
      <c r="Q685" s="12">
        <v>4374.3226069926332</v>
      </c>
      <c r="R685" s="12">
        <v>17606.61</v>
      </c>
      <c r="S685" s="13">
        <v>43465</v>
      </c>
    </row>
    <row r="686" spans="1:19" s="16" customFormat="1" x14ac:dyDescent="0.3">
      <c r="A686" s="7">
        <v>70</v>
      </c>
      <c r="B686" s="8" t="s">
        <v>589</v>
      </c>
      <c r="C686" s="9">
        <v>1973</v>
      </c>
      <c r="D686" s="10">
        <v>0</v>
      </c>
      <c r="E686" s="25" t="s">
        <v>69</v>
      </c>
      <c r="F686" s="10">
        <v>5</v>
      </c>
      <c r="G686" s="10">
        <v>6</v>
      </c>
      <c r="H686" s="15">
        <v>3905.6</v>
      </c>
      <c r="I686" s="15">
        <v>3905.6</v>
      </c>
      <c r="J686" s="35">
        <v>3862.2</v>
      </c>
      <c r="K686" s="11">
        <v>204</v>
      </c>
      <c r="L686" s="1">
        <v>6768209.5199999996</v>
      </c>
      <c r="M686" s="12">
        <v>0</v>
      </c>
      <c r="N686" s="12">
        <v>0</v>
      </c>
      <c r="O686" s="12">
        <f t="shared" si="175"/>
        <v>0</v>
      </c>
      <c r="P686" s="12">
        <f t="shared" si="176"/>
        <v>6768209.5199999996</v>
      </c>
      <c r="Q686" s="12">
        <v>1732.949997439574</v>
      </c>
      <c r="R686" s="12">
        <v>17606.61</v>
      </c>
      <c r="S686" s="13">
        <v>43465</v>
      </c>
    </row>
    <row r="687" spans="1:19" s="16" customFormat="1" x14ac:dyDescent="0.3">
      <c r="A687" s="7">
        <v>71</v>
      </c>
      <c r="B687" s="8" t="s">
        <v>590</v>
      </c>
      <c r="C687" s="9">
        <v>1973</v>
      </c>
      <c r="D687" s="10">
        <v>0</v>
      </c>
      <c r="E687" s="25" t="s">
        <v>69</v>
      </c>
      <c r="F687" s="10">
        <v>5</v>
      </c>
      <c r="G687" s="10">
        <v>6</v>
      </c>
      <c r="H687" s="15">
        <v>3813.6</v>
      </c>
      <c r="I687" s="15">
        <v>3813.6</v>
      </c>
      <c r="J687" s="12">
        <v>3761.5</v>
      </c>
      <c r="K687" s="11">
        <v>236</v>
      </c>
      <c r="L687" s="12">
        <v>9041015.9199999999</v>
      </c>
      <c r="M687" s="12">
        <v>0</v>
      </c>
      <c r="N687" s="12">
        <v>0</v>
      </c>
      <c r="O687" s="12">
        <f t="shared" si="175"/>
        <v>0</v>
      </c>
      <c r="P687" s="12">
        <f t="shared" si="176"/>
        <v>9041015.9199999999</v>
      </c>
      <c r="Q687" s="12">
        <v>2370.7299979022446</v>
      </c>
      <c r="R687" s="12">
        <v>17606.61</v>
      </c>
      <c r="S687" s="13">
        <v>43465</v>
      </c>
    </row>
    <row r="688" spans="1:19" s="16" customFormat="1" x14ac:dyDescent="0.3">
      <c r="A688" s="7">
        <v>72</v>
      </c>
      <c r="B688" s="8" t="s">
        <v>591</v>
      </c>
      <c r="C688" s="9">
        <v>1976</v>
      </c>
      <c r="D688" s="10">
        <v>0</v>
      </c>
      <c r="E688" s="25" t="s">
        <v>29</v>
      </c>
      <c r="F688" s="10">
        <v>5</v>
      </c>
      <c r="G688" s="10">
        <v>7</v>
      </c>
      <c r="H688" s="15">
        <v>5838.4</v>
      </c>
      <c r="I688" s="15">
        <v>5838.4</v>
      </c>
      <c r="J688" s="10">
        <v>4689.7</v>
      </c>
      <c r="K688" s="11">
        <v>246</v>
      </c>
      <c r="L688" s="12">
        <v>29385847.43</v>
      </c>
      <c r="M688" s="12">
        <v>0</v>
      </c>
      <c r="N688" s="12">
        <f>ROUND(L688*10%,2)</f>
        <v>2938584.74</v>
      </c>
      <c r="O688" s="12">
        <f t="shared" si="175"/>
        <v>1322363.1299999999</v>
      </c>
      <c r="P688" s="12">
        <f t="shared" si="176"/>
        <v>25124899.559999999</v>
      </c>
      <c r="Q688" s="12">
        <v>5048.6600010276788</v>
      </c>
      <c r="R688" s="12">
        <v>27958.74</v>
      </c>
      <c r="S688" s="13">
        <v>43465</v>
      </c>
    </row>
    <row r="689" spans="1:19" s="16" customFormat="1" x14ac:dyDescent="0.3">
      <c r="A689" s="7">
        <v>73</v>
      </c>
      <c r="B689" s="8" t="s">
        <v>592</v>
      </c>
      <c r="C689" s="9">
        <v>1974</v>
      </c>
      <c r="D689" s="10">
        <v>0</v>
      </c>
      <c r="E689" s="25" t="s">
        <v>69</v>
      </c>
      <c r="F689" s="10">
        <v>2</v>
      </c>
      <c r="G689" s="10">
        <v>2</v>
      </c>
      <c r="H689" s="15">
        <v>545.9</v>
      </c>
      <c r="I689" s="15">
        <v>545.9</v>
      </c>
      <c r="J689" s="12">
        <v>545.9</v>
      </c>
      <c r="K689" s="11">
        <v>35</v>
      </c>
      <c r="L689" s="12">
        <v>2930723.16</v>
      </c>
      <c r="M689" s="12">
        <v>0</v>
      </c>
      <c r="N689" s="12">
        <v>0</v>
      </c>
      <c r="O689" s="12">
        <f t="shared" si="175"/>
        <v>0</v>
      </c>
      <c r="P689" s="12">
        <f t="shared" si="176"/>
        <v>2930723.16</v>
      </c>
      <c r="Q689" s="12">
        <v>8087.7607437259576</v>
      </c>
      <c r="R689" s="12">
        <v>17606.61</v>
      </c>
      <c r="S689" s="13">
        <v>43465</v>
      </c>
    </row>
    <row r="690" spans="1:19" s="16" customFormat="1" x14ac:dyDescent="0.3">
      <c r="A690" s="7">
        <v>74</v>
      </c>
      <c r="B690" s="8" t="s">
        <v>593</v>
      </c>
      <c r="C690" s="9">
        <v>1975</v>
      </c>
      <c r="D690" s="10">
        <v>0</v>
      </c>
      <c r="E690" s="25" t="s">
        <v>29</v>
      </c>
      <c r="F690" s="10">
        <v>2</v>
      </c>
      <c r="G690" s="10">
        <v>2</v>
      </c>
      <c r="H690" s="15">
        <v>970</v>
      </c>
      <c r="I690" s="15">
        <v>970</v>
      </c>
      <c r="J690" s="10">
        <v>942.5</v>
      </c>
      <c r="K690" s="11">
        <v>74</v>
      </c>
      <c r="L690" s="12">
        <v>5373915.7599999998</v>
      </c>
      <c r="M690" s="12">
        <v>0</v>
      </c>
      <c r="N690" s="12">
        <f>ROUND(L690*10%,2)</f>
        <v>537391.57999999996</v>
      </c>
      <c r="O690" s="12">
        <f t="shared" si="175"/>
        <v>241826.21</v>
      </c>
      <c r="P690" s="12">
        <f t="shared" si="176"/>
        <v>4594697.97</v>
      </c>
      <c r="Q690" s="12">
        <v>5540.1193402061854</v>
      </c>
      <c r="R690" s="12">
        <v>27958.74</v>
      </c>
      <c r="S690" s="13">
        <v>43465</v>
      </c>
    </row>
    <row r="691" spans="1:19" s="16" customFormat="1" x14ac:dyDescent="0.3">
      <c r="A691" s="7">
        <v>75</v>
      </c>
      <c r="B691" s="8" t="s">
        <v>594</v>
      </c>
      <c r="C691" s="9">
        <v>1974</v>
      </c>
      <c r="D691" s="10">
        <v>0</v>
      </c>
      <c r="E691" s="25" t="s">
        <v>29</v>
      </c>
      <c r="F691" s="10">
        <v>2</v>
      </c>
      <c r="G691" s="10">
        <v>2</v>
      </c>
      <c r="H691" s="15">
        <v>937.4</v>
      </c>
      <c r="I691" s="15">
        <v>937.4</v>
      </c>
      <c r="J691" s="12">
        <v>924.2</v>
      </c>
      <c r="K691" s="11">
        <v>83</v>
      </c>
      <c r="L691" s="12">
        <v>5466556.9800000004</v>
      </c>
      <c r="M691" s="12">
        <v>0</v>
      </c>
      <c r="N691" s="12">
        <f>ROUND(L691*10%,2)</f>
        <v>546655.69999999995</v>
      </c>
      <c r="O691" s="12">
        <f t="shared" si="175"/>
        <v>245995.07</v>
      </c>
      <c r="P691" s="12">
        <f t="shared" si="176"/>
        <v>4673906.2100000009</v>
      </c>
      <c r="Q691" s="12">
        <v>5831.6161617239177</v>
      </c>
      <c r="R691" s="12">
        <v>27958.74</v>
      </c>
      <c r="S691" s="13">
        <v>43465</v>
      </c>
    </row>
    <row r="692" spans="1:19" s="16" customFormat="1" x14ac:dyDescent="0.3">
      <c r="A692" s="7">
        <v>76</v>
      </c>
      <c r="B692" s="8" t="s">
        <v>595</v>
      </c>
      <c r="C692" s="9">
        <v>1977</v>
      </c>
      <c r="D692" s="10">
        <v>0</v>
      </c>
      <c r="E692" s="25" t="s">
        <v>69</v>
      </c>
      <c r="F692" s="10">
        <v>5</v>
      </c>
      <c r="G692" s="10">
        <v>4</v>
      </c>
      <c r="H692" s="15">
        <v>3526.9</v>
      </c>
      <c r="I692" s="15">
        <v>3526.9</v>
      </c>
      <c r="J692" s="10">
        <v>3513.3</v>
      </c>
      <c r="K692" s="11">
        <v>142</v>
      </c>
      <c r="L692" s="12">
        <v>11274454.33</v>
      </c>
      <c r="M692" s="12">
        <v>0</v>
      </c>
      <c r="N692" s="12">
        <v>0</v>
      </c>
      <c r="O692" s="12">
        <f t="shared" si="175"/>
        <v>0</v>
      </c>
      <c r="P692" s="12">
        <f t="shared" si="176"/>
        <v>11274454.33</v>
      </c>
      <c r="Q692" s="12">
        <v>3196.7037143100174</v>
      </c>
      <c r="R692" s="12">
        <v>17606.61</v>
      </c>
      <c r="S692" s="13">
        <v>43465</v>
      </c>
    </row>
    <row r="693" spans="1:19" s="16" customFormat="1" x14ac:dyDescent="0.3">
      <c r="A693" s="7">
        <v>77</v>
      </c>
      <c r="B693" s="8" t="s">
        <v>596</v>
      </c>
      <c r="C693" s="9">
        <v>1976</v>
      </c>
      <c r="D693" s="10">
        <v>0</v>
      </c>
      <c r="E693" s="25" t="s">
        <v>69</v>
      </c>
      <c r="F693" s="10">
        <v>5</v>
      </c>
      <c r="G693" s="10">
        <v>6</v>
      </c>
      <c r="H693" s="15">
        <v>9288.5</v>
      </c>
      <c r="I693" s="15">
        <v>9288.5</v>
      </c>
      <c r="J693" s="12">
        <v>9288.5</v>
      </c>
      <c r="K693" s="11">
        <v>274</v>
      </c>
      <c r="L693" s="12">
        <v>34712991.689999998</v>
      </c>
      <c r="M693" s="12">
        <v>0</v>
      </c>
      <c r="N693" s="12">
        <v>0</v>
      </c>
      <c r="O693" s="12">
        <f t="shared" si="175"/>
        <v>0</v>
      </c>
      <c r="P693" s="12">
        <f t="shared" si="176"/>
        <v>34712991.689999998</v>
      </c>
      <c r="Q693" s="12">
        <v>3737.2010216934918</v>
      </c>
      <c r="R693" s="12">
        <v>17606.61</v>
      </c>
      <c r="S693" s="13">
        <v>43465</v>
      </c>
    </row>
    <row r="694" spans="1:19" s="16" customFormat="1" x14ac:dyDescent="0.3">
      <c r="A694" s="7">
        <v>78</v>
      </c>
      <c r="B694" s="8" t="s">
        <v>597</v>
      </c>
      <c r="C694" s="9">
        <v>1976</v>
      </c>
      <c r="D694" s="10">
        <v>0</v>
      </c>
      <c r="E694" s="25" t="s">
        <v>69</v>
      </c>
      <c r="F694" s="10">
        <v>5</v>
      </c>
      <c r="G694" s="10">
        <v>6</v>
      </c>
      <c r="H694" s="15">
        <v>3878.8</v>
      </c>
      <c r="I694" s="15">
        <v>3878.8</v>
      </c>
      <c r="J694" s="10">
        <v>3855.2</v>
      </c>
      <c r="K694" s="11">
        <v>204</v>
      </c>
      <c r="L694" s="12">
        <v>15819015.779999999</v>
      </c>
      <c r="M694" s="12">
        <v>0</v>
      </c>
      <c r="N694" s="12">
        <v>0</v>
      </c>
      <c r="O694" s="12">
        <f t="shared" si="175"/>
        <v>0</v>
      </c>
      <c r="P694" s="12">
        <f t="shared" si="176"/>
        <v>15819015.779999999</v>
      </c>
      <c r="Q694" s="12">
        <v>4078.3272584304423</v>
      </c>
      <c r="R694" s="12">
        <v>17606.61</v>
      </c>
      <c r="S694" s="13">
        <v>43465</v>
      </c>
    </row>
    <row r="695" spans="1:19" s="16" customFormat="1" x14ac:dyDescent="0.3">
      <c r="A695" s="7">
        <v>79</v>
      </c>
      <c r="B695" s="8" t="s">
        <v>598</v>
      </c>
      <c r="C695" s="9">
        <v>1977</v>
      </c>
      <c r="D695" s="10">
        <v>0</v>
      </c>
      <c r="E695" s="25" t="s">
        <v>69</v>
      </c>
      <c r="F695" s="10">
        <v>5</v>
      </c>
      <c r="G695" s="10">
        <v>6</v>
      </c>
      <c r="H695" s="15">
        <v>3478.6</v>
      </c>
      <c r="I695" s="15">
        <v>3478.6</v>
      </c>
      <c r="J695" s="10">
        <v>3478.6</v>
      </c>
      <c r="K695" s="11">
        <v>207</v>
      </c>
      <c r="L695" s="12">
        <v>11195184.91</v>
      </c>
      <c r="M695" s="12">
        <v>0</v>
      </c>
      <c r="N695" s="12">
        <v>0</v>
      </c>
      <c r="O695" s="12">
        <f t="shared" si="175"/>
        <v>0</v>
      </c>
      <c r="P695" s="12">
        <f t="shared" si="176"/>
        <v>11195184.91</v>
      </c>
      <c r="Q695" s="12">
        <v>3218.3018771919737</v>
      </c>
      <c r="R695" s="12">
        <v>17606.61</v>
      </c>
      <c r="S695" s="13">
        <v>43465</v>
      </c>
    </row>
    <row r="696" spans="1:19" s="16" customFormat="1" x14ac:dyDescent="0.3">
      <c r="A696" s="7">
        <v>80</v>
      </c>
      <c r="B696" s="8" t="s">
        <v>599</v>
      </c>
      <c r="C696" s="9">
        <v>1976</v>
      </c>
      <c r="D696" s="10">
        <v>0</v>
      </c>
      <c r="E696" s="25" t="s">
        <v>69</v>
      </c>
      <c r="F696" s="10">
        <v>5</v>
      </c>
      <c r="G696" s="10">
        <v>6</v>
      </c>
      <c r="H696" s="15">
        <v>3858.7</v>
      </c>
      <c r="I696" s="15">
        <v>3858.7</v>
      </c>
      <c r="J696" s="10">
        <v>3734.5</v>
      </c>
      <c r="K696" s="11">
        <v>223</v>
      </c>
      <c r="L696" s="12">
        <v>10768421.859999999</v>
      </c>
      <c r="M696" s="12">
        <v>0</v>
      </c>
      <c r="N696" s="12">
        <v>0</v>
      </c>
      <c r="O696" s="12">
        <f t="shared" si="175"/>
        <v>0</v>
      </c>
      <c r="P696" s="12">
        <f t="shared" si="176"/>
        <v>10768421.859999999</v>
      </c>
      <c r="Q696" s="12">
        <v>2790.6864643532795</v>
      </c>
      <c r="R696" s="12">
        <v>17606.61</v>
      </c>
      <c r="S696" s="13">
        <v>43465</v>
      </c>
    </row>
    <row r="697" spans="1:19" s="55" customFormat="1" ht="13.2" x14ac:dyDescent="0.3">
      <c r="A697" s="51"/>
      <c r="B697" s="212" t="s">
        <v>600</v>
      </c>
      <c r="C697" s="213"/>
      <c r="D697" s="51"/>
      <c r="E697" s="51"/>
      <c r="F697" s="19"/>
      <c r="G697" s="19"/>
      <c r="H697" s="17">
        <f>ROUND(SUM(H676:H696),2)</f>
        <v>81339.5</v>
      </c>
      <c r="I697" s="17">
        <f>ROUND(SUM(I676:I696),2)</f>
        <v>80831.3</v>
      </c>
      <c r="J697" s="17">
        <f>ROUND(SUM(J676:J696),2)</f>
        <v>78528.7</v>
      </c>
      <c r="K697" s="24">
        <f>ROUND(SUM(K676:K696),2)</f>
        <v>3998</v>
      </c>
      <c r="L697" s="17">
        <f>ROUND(SUM(L676:L696),2)</f>
        <v>268600373.45999998</v>
      </c>
      <c r="M697" s="12">
        <v>0</v>
      </c>
      <c r="N697" s="17">
        <f>ROUND(SUM(N676:N696),2)</f>
        <v>5019572.91</v>
      </c>
      <c r="O697" s="17">
        <f>ROUND(SUM(O676:O696),2)</f>
        <v>2258807.81</v>
      </c>
      <c r="P697" s="17">
        <f>ROUND(SUM(P676:P696),2)</f>
        <v>261321992.74000001</v>
      </c>
      <c r="Q697" s="52">
        <f>L697/I697</f>
        <v>3322.9748062940962</v>
      </c>
      <c r="R697" s="17"/>
      <c r="S697" s="19"/>
    </row>
    <row r="698" spans="1:19" s="6" customFormat="1" ht="15.6" x14ac:dyDescent="0.3">
      <c r="A698" s="10"/>
      <c r="B698" s="195" t="s">
        <v>159</v>
      </c>
      <c r="C698" s="195"/>
      <c r="D698" s="102"/>
      <c r="E698" s="10"/>
      <c r="F698" s="10"/>
      <c r="G698" s="10"/>
      <c r="H698" s="10"/>
      <c r="I698" s="10"/>
      <c r="J698" s="10"/>
      <c r="K698" s="10"/>
      <c r="L698" s="12"/>
      <c r="M698" s="12"/>
      <c r="N698" s="12"/>
      <c r="O698" s="12"/>
      <c r="P698" s="12"/>
      <c r="Q698" s="12"/>
      <c r="R698" s="12"/>
      <c r="S698" s="10"/>
    </row>
    <row r="699" spans="1:19" s="16" customFormat="1" x14ac:dyDescent="0.3">
      <c r="A699" s="7">
        <v>81</v>
      </c>
      <c r="B699" s="8" t="s">
        <v>601</v>
      </c>
      <c r="C699" s="9">
        <v>1977</v>
      </c>
      <c r="D699" s="10">
        <v>0</v>
      </c>
      <c r="E699" s="25" t="s">
        <v>29</v>
      </c>
      <c r="F699" s="10">
        <v>2</v>
      </c>
      <c r="G699" s="10">
        <v>3</v>
      </c>
      <c r="H699" s="15">
        <v>825</v>
      </c>
      <c r="I699" s="15">
        <v>774.9</v>
      </c>
      <c r="J699" s="10">
        <v>774.9</v>
      </c>
      <c r="K699" s="11">
        <v>39</v>
      </c>
      <c r="L699" s="12">
        <v>1371797.72</v>
      </c>
      <c r="M699" s="12">
        <v>0</v>
      </c>
      <c r="N699" s="12">
        <v>0</v>
      </c>
      <c r="O699" s="12">
        <f>ROUND(L699*0.045,2)</f>
        <v>61730.9</v>
      </c>
      <c r="P699" s="12">
        <f>L699-(M699+N699+O699)</f>
        <v>1310066.82</v>
      </c>
      <c r="Q699" s="12">
        <v>1770.2899987095109</v>
      </c>
      <c r="R699" s="12">
        <v>27958.74</v>
      </c>
      <c r="S699" s="13">
        <v>43465</v>
      </c>
    </row>
    <row r="700" spans="1:19" s="16" customFormat="1" x14ac:dyDescent="0.3">
      <c r="A700" s="7">
        <v>82</v>
      </c>
      <c r="B700" s="8" t="s">
        <v>602</v>
      </c>
      <c r="C700" s="9">
        <v>1991</v>
      </c>
      <c r="D700" s="10">
        <v>0</v>
      </c>
      <c r="E700" s="25" t="s">
        <v>69</v>
      </c>
      <c r="F700" s="10">
        <v>2</v>
      </c>
      <c r="G700" s="10">
        <v>1</v>
      </c>
      <c r="H700" s="15">
        <v>1204.0999999999999</v>
      </c>
      <c r="I700" s="15">
        <v>964.5</v>
      </c>
      <c r="J700" s="10">
        <v>964.5</v>
      </c>
      <c r="K700" s="11">
        <v>49</v>
      </c>
      <c r="L700" s="12">
        <v>1857540.2</v>
      </c>
      <c r="M700" s="12">
        <v>0</v>
      </c>
      <c r="N700" s="12">
        <v>0</v>
      </c>
      <c r="O700" s="12">
        <f>ROUND(L700*0.045,2)</f>
        <v>83589.31</v>
      </c>
      <c r="P700" s="12">
        <f t="shared" ref="P700:P709" si="177">L700-(M700+N700+O700)</f>
        <v>1773950.89</v>
      </c>
      <c r="Q700" s="12">
        <v>1925.910005184033</v>
      </c>
      <c r="R700" s="12">
        <v>17606.61</v>
      </c>
      <c r="S700" s="13">
        <v>43465</v>
      </c>
    </row>
    <row r="701" spans="1:19" s="16" customFormat="1" x14ac:dyDescent="0.3">
      <c r="A701" s="7">
        <v>83</v>
      </c>
      <c r="B701" s="8" t="s">
        <v>603</v>
      </c>
      <c r="C701" s="9">
        <v>2001</v>
      </c>
      <c r="D701" s="10">
        <v>0</v>
      </c>
      <c r="E701" s="25" t="s">
        <v>29</v>
      </c>
      <c r="F701" s="10">
        <v>3</v>
      </c>
      <c r="G701" s="10">
        <v>3</v>
      </c>
      <c r="H701" s="15">
        <v>3227.9</v>
      </c>
      <c r="I701" s="15">
        <v>2724.2</v>
      </c>
      <c r="J701" s="12">
        <v>2724.2</v>
      </c>
      <c r="K701" s="11">
        <v>132</v>
      </c>
      <c r="L701" s="12">
        <v>9754875.5299999993</v>
      </c>
      <c r="M701" s="12">
        <v>0</v>
      </c>
      <c r="N701" s="12">
        <v>0</v>
      </c>
      <c r="O701" s="12">
        <v>0</v>
      </c>
      <c r="P701" s="12">
        <f t="shared" si="177"/>
        <v>9754875.5299999993</v>
      </c>
      <c r="Q701" s="12">
        <v>3580.822087218266</v>
      </c>
      <c r="R701" s="12">
        <v>27958.74</v>
      </c>
      <c r="S701" s="13">
        <v>43465</v>
      </c>
    </row>
    <row r="702" spans="1:19" s="16" customFormat="1" x14ac:dyDescent="0.3">
      <c r="A702" s="7">
        <v>84</v>
      </c>
      <c r="B702" s="8" t="s">
        <v>604</v>
      </c>
      <c r="C702" s="9">
        <v>1991</v>
      </c>
      <c r="D702" s="10">
        <v>0</v>
      </c>
      <c r="E702" s="25" t="s">
        <v>69</v>
      </c>
      <c r="F702" s="10">
        <v>2</v>
      </c>
      <c r="G702" s="10">
        <v>2</v>
      </c>
      <c r="H702" s="15">
        <v>836</v>
      </c>
      <c r="I702" s="15">
        <v>750.8</v>
      </c>
      <c r="J702" s="10">
        <v>750.8</v>
      </c>
      <c r="K702" s="11">
        <v>33</v>
      </c>
      <c r="L702" s="12">
        <v>1077863.51</v>
      </c>
      <c r="M702" s="12">
        <v>0</v>
      </c>
      <c r="N702" s="12">
        <v>0</v>
      </c>
      <c r="O702" s="12">
        <f>ROUND(L702*0.045,2)</f>
        <v>48503.86</v>
      </c>
      <c r="P702" s="12">
        <f t="shared" si="177"/>
        <v>1029359.65</v>
      </c>
      <c r="Q702" s="12">
        <v>1435.6200053276507</v>
      </c>
      <c r="R702" s="12">
        <v>17606.61</v>
      </c>
      <c r="S702" s="13">
        <v>43465</v>
      </c>
    </row>
    <row r="703" spans="1:19" s="16" customFormat="1" x14ac:dyDescent="0.3">
      <c r="A703" s="7">
        <v>85</v>
      </c>
      <c r="B703" s="8" t="s">
        <v>605</v>
      </c>
      <c r="C703" s="9">
        <v>1986</v>
      </c>
      <c r="D703" s="10">
        <v>0</v>
      </c>
      <c r="E703" s="25" t="s">
        <v>69</v>
      </c>
      <c r="F703" s="10">
        <v>2</v>
      </c>
      <c r="G703" s="10">
        <v>2</v>
      </c>
      <c r="H703" s="15">
        <v>838.2</v>
      </c>
      <c r="I703" s="15">
        <v>666.6</v>
      </c>
      <c r="J703" s="10">
        <v>666.6</v>
      </c>
      <c r="K703" s="11">
        <v>28</v>
      </c>
      <c r="L703" s="12">
        <v>3277889.66</v>
      </c>
      <c r="M703" s="12">
        <v>0</v>
      </c>
      <c r="N703" s="12">
        <v>0</v>
      </c>
      <c r="O703" s="12">
        <f t="shared" ref="O703:O708" si="178">ROUND(L703*0.045,2)</f>
        <v>147505.03</v>
      </c>
      <c r="P703" s="12">
        <f t="shared" si="177"/>
        <v>3130384.6300000004</v>
      </c>
      <c r="Q703" s="12">
        <v>4917.3262226222623</v>
      </c>
      <c r="R703" s="12">
        <v>17606.61</v>
      </c>
      <c r="S703" s="13">
        <v>43465</v>
      </c>
    </row>
    <row r="704" spans="1:19" s="16" customFormat="1" x14ac:dyDescent="0.3">
      <c r="A704" s="7">
        <v>86</v>
      </c>
      <c r="B704" s="8" t="s">
        <v>606</v>
      </c>
      <c r="C704" s="9">
        <v>1987</v>
      </c>
      <c r="D704" s="10">
        <v>0</v>
      </c>
      <c r="E704" s="25" t="s">
        <v>69</v>
      </c>
      <c r="F704" s="10">
        <v>2</v>
      </c>
      <c r="G704" s="10">
        <v>2</v>
      </c>
      <c r="H704" s="15">
        <v>849.9</v>
      </c>
      <c r="I704" s="15">
        <v>728.8</v>
      </c>
      <c r="J704" s="10">
        <v>728.8</v>
      </c>
      <c r="K704" s="11">
        <v>40</v>
      </c>
      <c r="L704" s="12">
        <v>4156196.23</v>
      </c>
      <c r="M704" s="12">
        <v>0</v>
      </c>
      <c r="N704" s="12">
        <v>0</v>
      </c>
      <c r="O704" s="12">
        <f t="shared" si="178"/>
        <v>187028.83</v>
      </c>
      <c r="P704" s="12">
        <f t="shared" si="177"/>
        <v>3969167.4</v>
      </c>
      <c r="Q704" s="12">
        <v>5702.7939352360054</v>
      </c>
      <c r="R704" s="12">
        <v>17606.61</v>
      </c>
      <c r="S704" s="13">
        <v>43465</v>
      </c>
    </row>
    <row r="705" spans="1:19" s="16" customFormat="1" x14ac:dyDescent="0.3">
      <c r="A705" s="7">
        <v>87</v>
      </c>
      <c r="B705" s="8" t="s">
        <v>607</v>
      </c>
      <c r="C705" s="9">
        <v>1990</v>
      </c>
      <c r="D705" s="10">
        <v>0</v>
      </c>
      <c r="E705" s="25" t="s">
        <v>29</v>
      </c>
      <c r="F705" s="10">
        <v>2</v>
      </c>
      <c r="G705" s="10">
        <v>2</v>
      </c>
      <c r="H705" s="15">
        <v>666.6</v>
      </c>
      <c r="I705" s="15">
        <v>595.20000000000005</v>
      </c>
      <c r="J705" s="12">
        <v>595.20000000000005</v>
      </c>
      <c r="K705" s="11">
        <v>44</v>
      </c>
      <c r="L705" s="12">
        <v>3974215.45</v>
      </c>
      <c r="M705" s="12">
        <v>0</v>
      </c>
      <c r="N705" s="12">
        <v>0</v>
      </c>
      <c r="O705" s="12">
        <f t="shared" si="178"/>
        <v>178839.7</v>
      </c>
      <c r="P705" s="12">
        <f t="shared" si="177"/>
        <v>3795375.75</v>
      </c>
      <c r="Q705" s="12">
        <v>9009.5084677419363</v>
      </c>
      <c r="R705" s="12">
        <v>27958.74</v>
      </c>
      <c r="S705" s="13">
        <v>43465</v>
      </c>
    </row>
    <row r="706" spans="1:19" s="16" customFormat="1" x14ac:dyDescent="0.3">
      <c r="A706" s="7">
        <v>88</v>
      </c>
      <c r="B706" s="8" t="s">
        <v>608</v>
      </c>
      <c r="C706" s="9">
        <v>1987</v>
      </c>
      <c r="D706" s="10">
        <v>0</v>
      </c>
      <c r="E706" s="25" t="s">
        <v>54</v>
      </c>
      <c r="F706" s="10">
        <v>2</v>
      </c>
      <c r="G706" s="10">
        <v>2</v>
      </c>
      <c r="H706" s="15">
        <v>1038.9000000000001</v>
      </c>
      <c r="I706" s="15">
        <v>936.9</v>
      </c>
      <c r="J706" s="12">
        <v>936.9</v>
      </c>
      <c r="K706" s="11">
        <v>76</v>
      </c>
      <c r="L706" s="12">
        <v>2492400.65</v>
      </c>
      <c r="M706" s="12">
        <v>0</v>
      </c>
      <c r="N706" s="12">
        <v>0</v>
      </c>
      <c r="O706" s="12">
        <f t="shared" si="178"/>
        <v>112158.03</v>
      </c>
      <c r="P706" s="12">
        <f t="shared" si="177"/>
        <v>2380242.62</v>
      </c>
      <c r="Q706" s="12">
        <v>2660.2632618208986</v>
      </c>
      <c r="R706" s="12">
        <v>10685.67</v>
      </c>
      <c r="S706" s="13">
        <v>43465</v>
      </c>
    </row>
    <row r="707" spans="1:19" s="16" customFormat="1" x14ac:dyDescent="0.3">
      <c r="A707" s="7">
        <v>89</v>
      </c>
      <c r="B707" s="8" t="s">
        <v>609</v>
      </c>
      <c r="C707" s="9">
        <v>1990</v>
      </c>
      <c r="D707" s="10">
        <v>0</v>
      </c>
      <c r="E707" s="25" t="s">
        <v>69</v>
      </c>
      <c r="F707" s="10">
        <v>2</v>
      </c>
      <c r="G707" s="10">
        <v>2</v>
      </c>
      <c r="H707" s="15">
        <v>528.9</v>
      </c>
      <c r="I707" s="15">
        <v>515.9</v>
      </c>
      <c r="J707" s="12">
        <v>515.9</v>
      </c>
      <c r="K707" s="11">
        <v>46</v>
      </c>
      <c r="L707" s="12">
        <v>1448843.24</v>
      </c>
      <c r="M707" s="12">
        <v>0</v>
      </c>
      <c r="N707" s="12">
        <v>0</v>
      </c>
      <c r="O707" s="12">
        <f t="shared" si="178"/>
        <v>65197.95</v>
      </c>
      <c r="P707" s="12">
        <f t="shared" si="177"/>
        <v>1383645.29</v>
      </c>
      <c r="Q707" s="12">
        <v>2808.3799961232799</v>
      </c>
      <c r="R707" s="12">
        <v>17606.61</v>
      </c>
      <c r="S707" s="13">
        <v>43465</v>
      </c>
    </row>
    <row r="708" spans="1:19" s="16" customFormat="1" x14ac:dyDescent="0.3">
      <c r="A708" s="7">
        <v>90</v>
      </c>
      <c r="B708" s="8" t="s">
        <v>610</v>
      </c>
      <c r="C708" s="9">
        <v>1987</v>
      </c>
      <c r="D708" s="10">
        <v>0</v>
      </c>
      <c r="E708" s="25" t="s">
        <v>54</v>
      </c>
      <c r="F708" s="10">
        <v>2</v>
      </c>
      <c r="G708" s="10">
        <v>2</v>
      </c>
      <c r="H708" s="15">
        <v>1048.5</v>
      </c>
      <c r="I708" s="15">
        <v>891.3</v>
      </c>
      <c r="J708" s="12">
        <v>891.3</v>
      </c>
      <c r="K708" s="11">
        <v>62</v>
      </c>
      <c r="L708" s="12">
        <v>1515878.47</v>
      </c>
      <c r="M708" s="12">
        <v>0</v>
      </c>
      <c r="N708" s="12">
        <v>0</v>
      </c>
      <c r="O708" s="12">
        <f t="shared" si="178"/>
        <v>68214.53</v>
      </c>
      <c r="P708" s="12">
        <f t="shared" si="177"/>
        <v>1447663.94</v>
      </c>
      <c r="Q708" s="12">
        <v>1700.7500056097836</v>
      </c>
      <c r="R708" s="12">
        <v>10685.67</v>
      </c>
      <c r="S708" s="13">
        <v>43465</v>
      </c>
    </row>
    <row r="709" spans="1:19" s="16" customFormat="1" x14ac:dyDescent="0.3">
      <c r="A709" s="7">
        <v>91</v>
      </c>
      <c r="B709" s="8" t="s">
        <v>611</v>
      </c>
      <c r="C709" s="9">
        <v>2004</v>
      </c>
      <c r="D709" s="10">
        <v>0</v>
      </c>
      <c r="E709" s="25" t="s">
        <v>69</v>
      </c>
      <c r="F709" s="10">
        <v>3</v>
      </c>
      <c r="G709" s="10">
        <v>4</v>
      </c>
      <c r="H709" s="15">
        <v>3553.6</v>
      </c>
      <c r="I709" s="15">
        <v>3089.8</v>
      </c>
      <c r="J709" s="10">
        <v>3089.8</v>
      </c>
      <c r="K709" s="11">
        <v>166</v>
      </c>
      <c r="L709" s="12">
        <v>7642511.5999999996</v>
      </c>
      <c r="M709" s="12">
        <v>0</v>
      </c>
      <c r="N709" s="12">
        <v>0</v>
      </c>
      <c r="O709" s="12">
        <v>0</v>
      </c>
      <c r="P709" s="12">
        <f t="shared" si="177"/>
        <v>7642511.5999999996</v>
      </c>
      <c r="Q709" s="12">
        <v>2473.4648197294318</v>
      </c>
      <c r="R709" s="12">
        <v>17606.61</v>
      </c>
      <c r="S709" s="13">
        <v>43465</v>
      </c>
    </row>
    <row r="710" spans="1:19" s="5" customFormat="1" ht="13.2" x14ac:dyDescent="0.3">
      <c r="A710" s="17"/>
      <c r="B710" s="197" t="s">
        <v>181</v>
      </c>
      <c r="C710" s="197"/>
      <c r="D710" s="103"/>
      <c r="E710" s="17"/>
      <c r="F710" s="17"/>
      <c r="G710" s="17"/>
      <c r="H710" s="17">
        <f t="shared" ref="H710:P710" si="179">ROUND(SUM(H699:H709),2)</f>
        <v>14617.6</v>
      </c>
      <c r="I710" s="17">
        <f t="shared" si="179"/>
        <v>12638.9</v>
      </c>
      <c r="J710" s="17">
        <f t="shared" si="179"/>
        <v>12638.9</v>
      </c>
      <c r="K710" s="17">
        <f t="shared" si="179"/>
        <v>715</v>
      </c>
      <c r="L710" s="17">
        <f t="shared" si="179"/>
        <v>38570012.259999998</v>
      </c>
      <c r="M710" s="17">
        <f t="shared" si="179"/>
        <v>0</v>
      </c>
      <c r="N710" s="17">
        <f t="shared" si="179"/>
        <v>0</v>
      </c>
      <c r="O710" s="17">
        <f t="shared" si="179"/>
        <v>952768.14</v>
      </c>
      <c r="P710" s="17">
        <f t="shared" si="179"/>
        <v>37617244.119999997</v>
      </c>
      <c r="Q710" s="17">
        <v>1815.5460405156537</v>
      </c>
      <c r="R710" s="17"/>
      <c r="S710" s="17"/>
    </row>
    <row r="711" spans="1:19" s="6" customFormat="1" ht="15.6" x14ac:dyDescent="0.3">
      <c r="A711" s="10"/>
      <c r="B711" s="195" t="s">
        <v>281</v>
      </c>
      <c r="C711" s="195"/>
      <c r="D711" s="10"/>
      <c r="E711" s="10"/>
      <c r="F711" s="10"/>
      <c r="G711" s="10"/>
      <c r="H711" s="10"/>
      <c r="I711" s="10"/>
      <c r="J711" s="10"/>
      <c r="K711" s="10"/>
      <c r="L711" s="12"/>
      <c r="M711" s="12"/>
      <c r="N711" s="12"/>
      <c r="O711" s="12"/>
      <c r="P711" s="12"/>
      <c r="Q711" s="12"/>
      <c r="R711" s="12"/>
      <c r="S711" s="10"/>
    </row>
    <row r="712" spans="1:19" s="88" customFormat="1" ht="13.2" x14ac:dyDescent="0.25">
      <c r="A712" s="10">
        <v>92</v>
      </c>
      <c r="B712" s="8" t="s">
        <v>612</v>
      </c>
      <c r="C712" s="9">
        <v>1978</v>
      </c>
      <c r="D712" s="10">
        <v>0</v>
      </c>
      <c r="E712" s="25" t="s">
        <v>69</v>
      </c>
      <c r="F712" s="10">
        <v>5</v>
      </c>
      <c r="G712" s="10">
        <v>6</v>
      </c>
      <c r="H712" s="15">
        <v>7475.1</v>
      </c>
      <c r="I712" s="15">
        <v>3826.1</v>
      </c>
      <c r="J712" s="66">
        <v>3513.6</v>
      </c>
      <c r="K712" s="65">
        <v>231</v>
      </c>
      <c r="L712" s="12">
        <v>15453520.619999999</v>
      </c>
      <c r="M712" s="12">
        <v>0</v>
      </c>
      <c r="N712" s="12">
        <v>0</v>
      </c>
      <c r="O712" s="12">
        <f>ROUND(L712*0.045,2)</f>
        <v>695408.43</v>
      </c>
      <c r="P712" s="12">
        <f t="shared" ref="P712:P773" si="180">L712-(M712+N712+O712)</f>
        <v>14758112.189999999</v>
      </c>
      <c r="Q712" s="12">
        <f t="shared" ref="Q712:Q743" si="181">L712/I712</f>
        <v>4038.9745746321319</v>
      </c>
      <c r="R712" s="12">
        <v>17606.61</v>
      </c>
      <c r="S712" s="13">
        <v>43465</v>
      </c>
    </row>
    <row r="713" spans="1:19" s="27" customFormat="1" ht="13.2" x14ac:dyDescent="0.25">
      <c r="A713" s="10">
        <v>93</v>
      </c>
      <c r="B713" s="8" t="s">
        <v>613</v>
      </c>
      <c r="C713" s="9">
        <v>1977</v>
      </c>
      <c r="D713" s="10">
        <v>0</v>
      </c>
      <c r="E713" s="25" t="s">
        <v>29</v>
      </c>
      <c r="F713" s="10">
        <v>5</v>
      </c>
      <c r="G713" s="10">
        <v>4</v>
      </c>
      <c r="H713" s="15">
        <v>5556.7</v>
      </c>
      <c r="I713" s="15">
        <v>3561.8</v>
      </c>
      <c r="J713" s="67">
        <v>3116.9</v>
      </c>
      <c r="K713" s="65">
        <v>181</v>
      </c>
      <c r="L713" s="12">
        <v>15190841.710000001</v>
      </c>
      <c r="M713" s="12">
        <v>0</v>
      </c>
      <c r="N713" s="12">
        <v>0</v>
      </c>
      <c r="O713" s="12">
        <f t="shared" ref="O713:O773" si="182">ROUND(L713*0.045,2)</f>
        <v>683587.88</v>
      </c>
      <c r="P713" s="12">
        <f t="shared" si="180"/>
        <v>14507253.83</v>
      </c>
      <c r="Q713" s="12">
        <f t="shared" si="181"/>
        <v>4264.933940704138</v>
      </c>
      <c r="R713" s="12">
        <v>27958.74</v>
      </c>
      <c r="S713" s="13">
        <v>43465</v>
      </c>
    </row>
    <row r="714" spans="1:19" s="27" customFormat="1" ht="13.2" x14ac:dyDescent="0.25">
      <c r="A714" s="10">
        <v>94</v>
      </c>
      <c r="B714" s="8" t="s">
        <v>614</v>
      </c>
      <c r="C714" s="9">
        <v>1976</v>
      </c>
      <c r="D714" s="10">
        <v>0</v>
      </c>
      <c r="E714" s="12" t="s">
        <v>69</v>
      </c>
      <c r="F714" s="10">
        <v>5</v>
      </c>
      <c r="G714" s="10">
        <v>4</v>
      </c>
      <c r="H714" s="15">
        <v>6336.1</v>
      </c>
      <c r="I714" s="15">
        <v>3284.9</v>
      </c>
      <c r="J714" s="67">
        <v>3098.1</v>
      </c>
      <c r="K714" s="65">
        <v>190</v>
      </c>
      <c r="L714" s="12">
        <v>13189023.060000001</v>
      </c>
      <c r="M714" s="12">
        <v>0</v>
      </c>
      <c r="N714" s="12">
        <v>0</v>
      </c>
      <c r="O714" s="12">
        <f t="shared" si="182"/>
        <v>593506.04</v>
      </c>
      <c r="P714" s="12">
        <f t="shared" si="180"/>
        <v>12595517.02</v>
      </c>
      <c r="Q714" s="12">
        <f t="shared" si="181"/>
        <v>4015.0455295442785</v>
      </c>
      <c r="R714" s="12">
        <v>17606.61</v>
      </c>
      <c r="S714" s="13">
        <v>43465</v>
      </c>
    </row>
    <row r="715" spans="1:19" s="27" customFormat="1" ht="13.2" x14ac:dyDescent="0.25">
      <c r="A715" s="10">
        <v>95</v>
      </c>
      <c r="B715" s="8" t="s">
        <v>615</v>
      </c>
      <c r="C715" s="9">
        <v>1976</v>
      </c>
      <c r="D715" s="10">
        <v>0</v>
      </c>
      <c r="E715" s="12" t="s">
        <v>69</v>
      </c>
      <c r="F715" s="10">
        <v>5</v>
      </c>
      <c r="G715" s="10">
        <v>4</v>
      </c>
      <c r="H715" s="15">
        <v>6338.8</v>
      </c>
      <c r="I715" s="15">
        <v>3285.1</v>
      </c>
      <c r="J715" s="67">
        <v>2999</v>
      </c>
      <c r="K715" s="65">
        <v>224</v>
      </c>
      <c r="L715" s="12">
        <v>16399920.130000001</v>
      </c>
      <c r="M715" s="12">
        <v>0</v>
      </c>
      <c r="N715" s="12">
        <v>0</v>
      </c>
      <c r="O715" s="12">
        <f t="shared" si="182"/>
        <v>737996.41</v>
      </c>
      <c r="P715" s="12">
        <f t="shared" si="180"/>
        <v>15661923.720000001</v>
      </c>
      <c r="Q715" s="12">
        <f t="shared" si="181"/>
        <v>4992.213366411982</v>
      </c>
      <c r="R715" s="12">
        <v>17606.61</v>
      </c>
      <c r="S715" s="13">
        <v>43465</v>
      </c>
    </row>
    <row r="716" spans="1:19" s="27" customFormat="1" ht="13.2" x14ac:dyDescent="0.25">
      <c r="A716" s="10">
        <v>96</v>
      </c>
      <c r="B716" s="8" t="s">
        <v>616</v>
      </c>
      <c r="C716" s="9">
        <v>1977</v>
      </c>
      <c r="D716" s="10">
        <v>0</v>
      </c>
      <c r="E716" s="12" t="s">
        <v>29</v>
      </c>
      <c r="F716" s="10">
        <v>5</v>
      </c>
      <c r="G716" s="10">
        <v>4</v>
      </c>
      <c r="H716" s="15">
        <v>5559.1</v>
      </c>
      <c r="I716" s="15">
        <v>3580.1</v>
      </c>
      <c r="J716" s="67">
        <v>3336.3</v>
      </c>
      <c r="K716" s="65">
        <v>193</v>
      </c>
      <c r="L716" s="12">
        <v>20736977.16</v>
      </c>
      <c r="M716" s="12">
        <v>0</v>
      </c>
      <c r="N716" s="12">
        <v>0</v>
      </c>
      <c r="O716" s="12">
        <f t="shared" si="182"/>
        <v>933163.97</v>
      </c>
      <c r="P716" s="12">
        <f t="shared" si="180"/>
        <v>19803813.190000001</v>
      </c>
      <c r="Q716" s="12">
        <f t="shared" si="181"/>
        <v>5792.2899248624344</v>
      </c>
      <c r="R716" s="12">
        <v>17606.61</v>
      </c>
      <c r="S716" s="13">
        <v>43465</v>
      </c>
    </row>
    <row r="717" spans="1:19" s="27" customFormat="1" ht="13.2" x14ac:dyDescent="0.25">
      <c r="A717" s="10">
        <v>97</v>
      </c>
      <c r="B717" s="8" t="s">
        <v>617</v>
      </c>
      <c r="C717" s="9">
        <v>1976</v>
      </c>
      <c r="D717" s="10">
        <v>0</v>
      </c>
      <c r="E717" s="12" t="s">
        <v>69</v>
      </c>
      <c r="F717" s="10">
        <v>5</v>
      </c>
      <c r="G717" s="10">
        <v>8</v>
      </c>
      <c r="H717" s="15">
        <v>10441.1</v>
      </c>
      <c r="I717" s="15">
        <v>5457.1</v>
      </c>
      <c r="J717" s="67">
        <v>5319.9</v>
      </c>
      <c r="K717" s="65">
        <v>343</v>
      </c>
      <c r="L717" s="12">
        <v>26397686.32</v>
      </c>
      <c r="M717" s="12">
        <v>0</v>
      </c>
      <c r="N717" s="12">
        <v>0</v>
      </c>
      <c r="O717" s="12">
        <f t="shared" si="182"/>
        <v>1187895.8799999999</v>
      </c>
      <c r="P717" s="12">
        <f t="shared" si="180"/>
        <v>25209790.440000001</v>
      </c>
      <c r="Q717" s="12">
        <f t="shared" si="181"/>
        <v>4837.3103516519759</v>
      </c>
      <c r="R717" s="12">
        <v>17606.61</v>
      </c>
      <c r="S717" s="13">
        <v>43465</v>
      </c>
    </row>
    <row r="718" spans="1:19" s="27" customFormat="1" ht="13.2" x14ac:dyDescent="0.25">
      <c r="A718" s="10">
        <v>98</v>
      </c>
      <c r="B718" s="8" t="s">
        <v>618</v>
      </c>
      <c r="C718" s="9">
        <v>1977</v>
      </c>
      <c r="D718" s="10">
        <v>0</v>
      </c>
      <c r="E718" s="12" t="s">
        <v>69</v>
      </c>
      <c r="F718" s="10">
        <v>5</v>
      </c>
      <c r="G718" s="10">
        <v>6</v>
      </c>
      <c r="H718" s="15">
        <v>8888.6</v>
      </c>
      <c r="I718" s="15">
        <v>4690.7</v>
      </c>
      <c r="J718" s="67">
        <v>4428.3</v>
      </c>
      <c r="K718" s="65">
        <v>237</v>
      </c>
      <c r="L718" s="12">
        <v>22195629.989999998</v>
      </c>
      <c r="M718" s="12">
        <v>0</v>
      </c>
      <c r="N718" s="12">
        <v>0</v>
      </c>
      <c r="O718" s="12">
        <f t="shared" si="182"/>
        <v>998803.35</v>
      </c>
      <c r="P718" s="12">
        <f t="shared" si="180"/>
        <v>21196826.639999997</v>
      </c>
      <c r="Q718" s="12">
        <f t="shared" si="181"/>
        <v>4731.8374634915899</v>
      </c>
      <c r="R718" s="12">
        <v>17606.61</v>
      </c>
      <c r="S718" s="13">
        <v>43465</v>
      </c>
    </row>
    <row r="719" spans="1:19" s="27" customFormat="1" ht="13.2" x14ac:dyDescent="0.25">
      <c r="A719" s="10">
        <v>99</v>
      </c>
      <c r="B719" s="8" t="s">
        <v>619</v>
      </c>
      <c r="C719" s="9">
        <v>1978</v>
      </c>
      <c r="D719" s="10">
        <v>0</v>
      </c>
      <c r="E719" s="12" t="s">
        <v>29</v>
      </c>
      <c r="F719" s="10">
        <v>5</v>
      </c>
      <c r="G719" s="10">
        <v>1</v>
      </c>
      <c r="H719" s="15">
        <v>2109.6999999999998</v>
      </c>
      <c r="I719" s="15">
        <v>1060.8</v>
      </c>
      <c r="J719" s="67">
        <v>815.2</v>
      </c>
      <c r="K719" s="65">
        <v>35</v>
      </c>
      <c r="L719" s="12">
        <v>18053974.079999998</v>
      </c>
      <c r="M719" s="12">
        <v>0</v>
      </c>
      <c r="N719" s="12">
        <v>0</v>
      </c>
      <c r="O719" s="12">
        <f t="shared" si="182"/>
        <v>812428.83</v>
      </c>
      <c r="P719" s="12">
        <f t="shared" si="180"/>
        <v>17241545.25</v>
      </c>
      <c r="Q719" s="12">
        <f t="shared" si="181"/>
        <v>17019.206334841627</v>
      </c>
      <c r="R719" s="12">
        <v>27958.74</v>
      </c>
      <c r="S719" s="13">
        <v>43465</v>
      </c>
    </row>
    <row r="720" spans="1:19" s="27" customFormat="1" ht="13.2" x14ac:dyDescent="0.25">
      <c r="A720" s="10">
        <v>100</v>
      </c>
      <c r="B720" s="8" t="s">
        <v>620</v>
      </c>
      <c r="C720" s="9">
        <v>1978</v>
      </c>
      <c r="D720" s="10">
        <v>0</v>
      </c>
      <c r="E720" s="12" t="s">
        <v>69</v>
      </c>
      <c r="F720" s="10">
        <v>5</v>
      </c>
      <c r="G720" s="10">
        <v>6</v>
      </c>
      <c r="H720" s="15">
        <v>7502.1</v>
      </c>
      <c r="I720" s="15">
        <v>3875.7</v>
      </c>
      <c r="J720" s="66">
        <v>3174.1</v>
      </c>
      <c r="K720" s="65">
        <v>227</v>
      </c>
      <c r="L720" s="12">
        <v>16454020.82</v>
      </c>
      <c r="M720" s="12">
        <v>0</v>
      </c>
      <c r="N720" s="12">
        <v>0</v>
      </c>
      <c r="O720" s="12">
        <f t="shared" si="182"/>
        <v>740430.94</v>
      </c>
      <c r="P720" s="12">
        <f t="shared" si="180"/>
        <v>15713589.880000001</v>
      </c>
      <c r="Q720" s="12">
        <f t="shared" si="181"/>
        <v>4245.432004541115</v>
      </c>
      <c r="R720" s="12">
        <v>17606.61</v>
      </c>
      <c r="S720" s="13">
        <v>43465</v>
      </c>
    </row>
    <row r="721" spans="1:19" s="27" customFormat="1" ht="13.2" x14ac:dyDescent="0.25">
      <c r="A721" s="10">
        <v>101</v>
      </c>
      <c r="B721" s="8" t="s">
        <v>621</v>
      </c>
      <c r="C721" s="9">
        <v>1977</v>
      </c>
      <c r="D721" s="10">
        <v>0</v>
      </c>
      <c r="E721" s="12" t="s">
        <v>29</v>
      </c>
      <c r="F721" s="10">
        <v>9</v>
      </c>
      <c r="G721" s="10">
        <v>1</v>
      </c>
      <c r="H721" s="15">
        <v>3330.1</v>
      </c>
      <c r="I721" s="15">
        <v>2285.9</v>
      </c>
      <c r="J721" s="66">
        <v>2032</v>
      </c>
      <c r="K721" s="65">
        <v>151</v>
      </c>
      <c r="L721" s="12">
        <v>14155835.550000001</v>
      </c>
      <c r="M721" s="12">
        <v>0</v>
      </c>
      <c r="N721" s="12">
        <v>0</v>
      </c>
      <c r="O721" s="12">
        <f t="shared" si="182"/>
        <v>637012.6</v>
      </c>
      <c r="P721" s="12">
        <f t="shared" si="180"/>
        <v>13518822.950000001</v>
      </c>
      <c r="Q721" s="12">
        <f t="shared" si="181"/>
        <v>6192.6748982895142</v>
      </c>
      <c r="R721" s="12">
        <v>29036.9</v>
      </c>
      <c r="S721" s="13">
        <v>43465</v>
      </c>
    </row>
    <row r="722" spans="1:19" s="27" customFormat="1" ht="13.2" x14ac:dyDescent="0.25">
      <c r="A722" s="10">
        <v>102</v>
      </c>
      <c r="B722" s="8" t="s">
        <v>622</v>
      </c>
      <c r="C722" s="9">
        <v>1977</v>
      </c>
      <c r="D722" s="10">
        <v>0</v>
      </c>
      <c r="E722" s="12" t="s">
        <v>69</v>
      </c>
      <c r="F722" s="10">
        <v>5</v>
      </c>
      <c r="G722" s="10">
        <v>3</v>
      </c>
      <c r="H722" s="15">
        <v>4983.1000000000004</v>
      </c>
      <c r="I722" s="15">
        <v>2684.8</v>
      </c>
      <c r="J722" s="67">
        <v>2604.1999999999998</v>
      </c>
      <c r="K722" s="65">
        <v>141</v>
      </c>
      <c r="L722" s="12">
        <v>9956768.5600000005</v>
      </c>
      <c r="M722" s="12">
        <v>0</v>
      </c>
      <c r="N722" s="12">
        <v>0</v>
      </c>
      <c r="O722" s="12">
        <f t="shared" si="182"/>
        <v>448054.59</v>
      </c>
      <c r="P722" s="12">
        <f t="shared" si="180"/>
        <v>9508713.9700000007</v>
      </c>
      <c r="Q722" s="12">
        <f t="shared" si="181"/>
        <v>3708.5699344457689</v>
      </c>
      <c r="R722" s="12">
        <v>17606.61</v>
      </c>
      <c r="S722" s="13">
        <v>43465</v>
      </c>
    </row>
    <row r="723" spans="1:19" s="27" customFormat="1" ht="13.2" x14ac:dyDescent="0.25">
      <c r="A723" s="10">
        <v>103</v>
      </c>
      <c r="B723" s="8" t="s">
        <v>623</v>
      </c>
      <c r="C723" s="9">
        <v>1977</v>
      </c>
      <c r="D723" s="10">
        <v>0</v>
      </c>
      <c r="E723" s="25" t="s">
        <v>69</v>
      </c>
      <c r="F723" s="10">
        <v>5</v>
      </c>
      <c r="G723" s="10">
        <v>4</v>
      </c>
      <c r="H723" s="15">
        <v>6360.6</v>
      </c>
      <c r="I723" s="15">
        <v>3284.3</v>
      </c>
      <c r="J723" s="104">
        <v>3284.3</v>
      </c>
      <c r="K723" s="65">
        <v>176</v>
      </c>
      <c r="L723" s="12">
        <v>11366787.51</v>
      </c>
      <c r="M723" s="12">
        <v>0</v>
      </c>
      <c r="N723" s="12">
        <v>0</v>
      </c>
      <c r="O723" s="12">
        <f t="shared" si="182"/>
        <v>511505.44</v>
      </c>
      <c r="P723" s="12">
        <f t="shared" si="180"/>
        <v>10855282.07</v>
      </c>
      <c r="Q723" s="12">
        <f t="shared" si="181"/>
        <v>3460.9467801357973</v>
      </c>
      <c r="R723" s="12">
        <v>17606.61</v>
      </c>
      <c r="S723" s="13">
        <v>43465</v>
      </c>
    </row>
    <row r="724" spans="1:19" s="27" customFormat="1" ht="13.2" x14ac:dyDescent="0.25">
      <c r="A724" s="10">
        <v>104</v>
      </c>
      <c r="B724" s="8" t="s">
        <v>624</v>
      </c>
      <c r="C724" s="9">
        <v>1977</v>
      </c>
      <c r="D724" s="10">
        <v>0</v>
      </c>
      <c r="E724" s="12" t="s">
        <v>69</v>
      </c>
      <c r="F724" s="10">
        <v>5</v>
      </c>
      <c r="G724" s="10">
        <v>4</v>
      </c>
      <c r="H724" s="15">
        <v>6332.5</v>
      </c>
      <c r="I724" s="15">
        <v>3270.4</v>
      </c>
      <c r="J724" s="67">
        <v>2926.4</v>
      </c>
      <c r="K724" s="65">
        <v>207</v>
      </c>
      <c r="L724" s="12">
        <v>11330274.98</v>
      </c>
      <c r="M724" s="12">
        <v>0</v>
      </c>
      <c r="N724" s="12">
        <v>0</v>
      </c>
      <c r="O724" s="12">
        <f t="shared" si="182"/>
        <v>509862.37</v>
      </c>
      <c r="P724" s="12">
        <f t="shared" si="180"/>
        <v>10820412.610000001</v>
      </c>
      <c r="Q724" s="12">
        <f t="shared" si="181"/>
        <v>3464.4921049412915</v>
      </c>
      <c r="R724" s="12">
        <v>17606.61</v>
      </c>
      <c r="S724" s="13">
        <v>43465</v>
      </c>
    </row>
    <row r="725" spans="1:19" s="27" customFormat="1" ht="13.2" x14ac:dyDescent="0.3">
      <c r="A725" s="10">
        <v>105</v>
      </c>
      <c r="B725" s="8" t="s">
        <v>625</v>
      </c>
      <c r="C725" s="9">
        <v>1978</v>
      </c>
      <c r="D725" s="10">
        <v>0</v>
      </c>
      <c r="E725" s="12" t="s">
        <v>29</v>
      </c>
      <c r="F725" s="10">
        <v>5</v>
      </c>
      <c r="G725" s="10">
        <v>1</v>
      </c>
      <c r="H725" s="15">
        <v>1040.7</v>
      </c>
      <c r="I725" s="15">
        <v>933</v>
      </c>
      <c r="J725" s="18">
        <v>681.7</v>
      </c>
      <c r="K725" s="11">
        <v>26</v>
      </c>
      <c r="L725" s="12">
        <v>5848530.4000000004</v>
      </c>
      <c r="M725" s="12">
        <v>0</v>
      </c>
      <c r="N725" s="12">
        <v>0</v>
      </c>
      <c r="O725" s="12">
        <f t="shared" si="182"/>
        <v>263183.87</v>
      </c>
      <c r="P725" s="12">
        <f t="shared" si="180"/>
        <v>5585346.5300000003</v>
      </c>
      <c r="Q725" s="12">
        <f t="shared" si="181"/>
        <v>6268.5213290460879</v>
      </c>
      <c r="R725" s="12">
        <v>27958.74</v>
      </c>
      <c r="S725" s="13">
        <v>43465</v>
      </c>
    </row>
    <row r="726" spans="1:19" s="27" customFormat="1" ht="13.2" x14ac:dyDescent="0.3">
      <c r="A726" s="10">
        <v>106</v>
      </c>
      <c r="B726" s="8" t="s">
        <v>626</v>
      </c>
      <c r="C726" s="9">
        <v>1978</v>
      </c>
      <c r="D726" s="10">
        <v>0</v>
      </c>
      <c r="E726" s="12" t="s">
        <v>29</v>
      </c>
      <c r="F726" s="10">
        <v>10</v>
      </c>
      <c r="G726" s="10">
        <v>1</v>
      </c>
      <c r="H726" s="15">
        <v>3134.6</v>
      </c>
      <c r="I726" s="15">
        <v>2789.5</v>
      </c>
      <c r="J726" s="105">
        <v>2727.4</v>
      </c>
      <c r="K726" s="11">
        <v>103</v>
      </c>
      <c r="L726" s="12">
        <v>8796521.3300000001</v>
      </c>
      <c r="M726" s="12">
        <v>0</v>
      </c>
      <c r="N726" s="12">
        <v>0</v>
      </c>
      <c r="O726" s="12">
        <f t="shared" si="182"/>
        <v>395843.46</v>
      </c>
      <c r="P726" s="12">
        <f t="shared" si="180"/>
        <v>8400677.8699999992</v>
      </c>
      <c r="Q726" s="12">
        <f t="shared" si="181"/>
        <v>3153.4401613192331</v>
      </c>
      <c r="R726" s="12">
        <v>29036.9</v>
      </c>
      <c r="S726" s="13">
        <v>43465</v>
      </c>
    </row>
    <row r="727" spans="1:19" s="27" customFormat="1" ht="13.2" x14ac:dyDescent="0.3">
      <c r="A727" s="10">
        <v>107</v>
      </c>
      <c r="B727" s="8" t="s">
        <v>627</v>
      </c>
      <c r="C727" s="9">
        <v>1977</v>
      </c>
      <c r="D727" s="10">
        <v>0</v>
      </c>
      <c r="E727" s="12" t="s">
        <v>29</v>
      </c>
      <c r="F727" s="10">
        <v>10</v>
      </c>
      <c r="G727" s="10">
        <v>1</v>
      </c>
      <c r="H727" s="15">
        <v>2844</v>
      </c>
      <c r="I727" s="15">
        <v>2518.6999999999998</v>
      </c>
      <c r="J727" s="18">
        <v>2383.8000000000002</v>
      </c>
      <c r="K727" s="11">
        <v>155</v>
      </c>
      <c r="L727" s="12">
        <v>13027235.24</v>
      </c>
      <c r="M727" s="12">
        <v>0</v>
      </c>
      <c r="N727" s="12">
        <v>0</v>
      </c>
      <c r="O727" s="12">
        <f t="shared" si="182"/>
        <v>586225.59</v>
      </c>
      <c r="P727" s="12">
        <f t="shared" si="180"/>
        <v>12441009.65</v>
      </c>
      <c r="Q727" s="12">
        <f t="shared" si="181"/>
        <v>5172.2059951562314</v>
      </c>
      <c r="R727" s="12">
        <v>29036.9</v>
      </c>
      <c r="S727" s="13">
        <v>43465</v>
      </c>
    </row>
    <row r="728" spans="1:19" s="27" customFormat="1" ht="13.2" x14ac:dyDescent="0.3">
      <c r="A728" s="10">
        <v>108</v>
      </c>
      <c r="B728" s="8" t="s">
        <v>628</v>
      </c>
      <c r="C728" s="61">
        <v>1978</v>
      </c>
      <c r="D728" s="64">
        <v>0</v>
      </c>
      <c r="E728" s="12" t="s">
        <v>69</v>
      </c>
      <c r="F728" s="64">
        <v>5</v>
      </c>
      <c r="G728" s="64">
        <v>6</v>
      </c>
      <c r="H728" s="38">
        <v>5205.3</v>
      </c>
      <c r="I728" s="38">
        <v>4743.5</v>
      </c>
      <c r="J728" s="106">
        <v>4521.8</v>
      </c>
      <c r="K728" s="63">
        <v>272</v>
      </c>
      <c r="L728" s="107">
        <v>17372607.739999998</v>
      </c>
      <c r="M728" s="12">
        <v>0</v>
      </c>
      <c r="N728" s="12">
        <v>0</v>
      </c>
      <c r="O728" s="12">
        <f t="shared" si="182"/>
        <v>781767.35</v>
      </c>
      <c r="P728" s="12">
        <f t="shared" si="180"/>
        <v>16590840.389999999</v>
      </c>
      <c r="Q728" s="12">
        <f t="shared" si="181"/>
        <v>3662.4028122694208</v>
      </c>
      <c r="R728" s="12">
        <v>17606.61</v>
      </c>
      <c r="S728" s="13">
        <v>43465</v>
      </c>
    </row>
    <row r="729" spans="1:19" s="27" customFormat="1" ht="13.2" x14ac:dyDescent="0.3">
      <c r="A729" s="10">
        <v>109</v>
      </c>
      <c r="B729" s="8" t="s">
        <v>629</v>
      </c>
      <c r="C729" s="61">
        <v>1978</v>
      </c>
      <c r="D729" s="64">
        <v>0</v>
      </c>
      <c r="E729" s="12" t="s">
        <v>29</v>
      </c>
      <c r="F729" s="64">
        <v>9</v>
      </c>
      <c r="G729" s="64">
        <v>1</v>
      </c>
      <c r="H729" s="38">
        <v>2522.5</v>
      </c>
      <c r="I729" s="38">
        <v>2211.4</v>
      </c>
      <c r="J729" s="62">
        <v>2152.6999999999998</v>
      </c>
      <c r="K729" s="63">
        <v>63</v>
      </c>
      <c r="L729" s="107">
        <v>6671051.7699999996</v>
      </c>
      <c r="M729" s="12">
        <v>0</v>
      </c>
      <c r="N729" s="12">
        <v>0</v>
      </c>
      <c r="O729" s="12">
        <f t="shared" si="182"/>
        <v>300197.33</v>
      </c>
      <c r="P729" s="12">
        <f t="shared" si="180"/>
        <v>6370854.4399999995</v>
      </c>
      <c r="Q729" s="12">
        <f t="shared" si="181"/>
        <v>3016.6644523831055</v>
      </c>
      <c r="R729" s="12">
        <v>29036.9</v>
      </c>
      <c r="S729" s="13">
        <v>43465</v>
      </c>
    </row>
    <row r="730" spans="1:19" s="27" customFormat="1" ht="13.2" x14ac:dyDescent="0.3">
      <c r="A730" s="10">
        <v>110</v>
      </c>
      <c r="B730" s="8" t="s">
        <v>630</v>
      </c>
      <c r="C730" s="58">
        <v>1978</v>
      </c>
      <c r="D730" s="64">
        <v>0</v>
      </c>
      <c r="E730" s="12" t="s">
        <v>29</v>
      </c>
      <c r="F730" s="64">
        <v>9</v>
      </c>
      <c r="G730" s="64">
        <v>1</v>
      </c>
      <c r="H730" s="15">
        <v>2533.6999999999998</v>
      </c>
      <c r="I730" s="15">
        <v>2227.6999999999998</v>
      </c>
      <c r="J730" s="12">
        <v>2227.6999999999998</v>
      </c>
      <c r="K730" s="11">
        <v>100</v>
      </c>
      <c r="L730" s="12">
        <v>8530863.8499999996</v>
      </c>
      <c r="M730" s="12">
        <v>0</v>
      </c>
      <c r="N730" s="12">
        <v>0</v>
      </c>
      <c r="O730" s="12">
        <f t="shared" si="182"/>
        <v>383888.87</v>
      </c>
      <c r="P730" s="12">
        <f t="shared" si="180"/>
        <v>8146974.9799999995</v>
      </c>
      <c r="Q730" s="12">
        <f t="shared" si="181"/>
        <v>3829.4491403689908</v>
      </c>
      <c r="R730" s="12">
        <v>29036.9</v>
      </c>
      <c r="S730" s="13">
        <v>43465</v>
      </c>
    </row>
    <row r="731" spans="1:19" s="27" customFormat="1" ht="13.2" x14ac:dyDescent="0.3">
      <c r="A731" s="10">
        <v>111</v>
      </c>
      <c r="B731" s="8" t="s">
        <v>631</v>
      </c>
      <c r="C731" s="9">
        <v>1980</v>
      </c>
      <c r="D731" s="64">
        <v>0</v>
      </c>
      <c r="E731" s="12" t="s">
        <v>29</v>
      </c>
      <c r="F731" s="64">
        <v>2</v>
      </c>
      <c r="G731" s="64">
        <v>2</v>
      </c>
      <c r="H731" s="15">
        <v>790.90000000000009</v>
      </c>
      <c r="I731" s="15">
        <v>729.7</v>
      </c>
      <c r="J731" s="26">
        <v>655</v>
      </c>
      <c r="K731" s="11">
        <v>66</v>
      </c>
      <c r="L731" s="12">
        <v>4245770.03</v>
      </c>
      <c r="M731" s="12">
        <v>0</v>
      </c>
      <c r="N731" s="12">
        <v>0</v>
      </c>
      <c r="O731" s="12">
        <f t="shared" si="182"/>
        <v>191059.65</v>
      </c>
      <c r="P731" s="12">
        <f t="shared" si="180"/>
        <v>4054710.3800000004</v>
      </c>
      <c r="Q731" s="12">
        <f t="shared" si="181"/>
        <v>5818.5144991092229</v>
      </c>
      <c r="R731" s="12">
        <v>27958.74</v>
      </c>
      <c r="S731" s="13">
        <v>43465</v>
      </c>
    </row>
    <row r="732" spans="1:19" s="27" customFormat="1" ht="13.2" x14ac:dyDescent="0.3">
      <c r="A732" s="10">
        <v>112</v>
      </c>
      <c r="B732" s="8" t="s">
        <v>632</v>
      </c>
      <c r="C732" s="9">
        <v>1980</v>
      </c>
      <c r="D732" s="64">
        <v>0</v>
      </c>
      <c r="E732" s="12" t="s">
        <v>29</v>
      </c>
      <c r="F732" s="64">
        <v>2</v>
      </c>
      <c r="G732" s="64">
        <v>2</v>
      </c>
      <c r="H732" s="15">
        <v>793.30000000000007</v>
      </c>
      <c r="I732" s="15">
        <v>737.7</v>
      </c>
      <c r="J732" s="26">
        <v>625.4</v>
      </c>
      <c r="K732" s="11">
        <v>59</v>
      </c>
      <c r="L732" s="12">
        <v>2583044.73</v>
      </c>
      <c r="M732" s="12">
        <v>0</v>
      </c>
      <c r="N732" s="12">
        <v>0</v>
      </c>
      <c r="O732" s="12">
        <f t="shared" si="182"/>
        <v>116237.01</v>
      </c>
      <c r="P732" s="12">
        <f t="shared" si="180"/>
        <v>2466807.7200000002</v>
      </c>
      <c r="Q732" s="12">
        <f t="shared" si="181"/>
        <v>3501.4839772265145</v>
      </c>
      <c r="R732" s="12">
        <v>27958.74</v>
      </c>
      <c r="S732" s="13">
        <v>43465</v>
      </c>
    </row>
    <row r="733" spans="1:19" s="6" customFormat="1" x14ac:dyDescent="0.25">
      <c r="A733" s="10">
        <v>113</v>
      </c>
      <c r="B733" s="8" t="s">
        <v>633</v>
      </c>
      <c r="C733" s="9">
        <v>1977</v>
      </c>
      <c r="D733" s="64">
        <v>0</v>
      </c>
      <c r="E733" s="12" t="s">
        <v>29</v>
      </c>
      <c r="F733" s="64">
        <v>5</v>
      </c>
      <c r="G733" s="64">
        <v>4</v>
      </c>
      <c r="H733" s="15">
        <v>5422.2</v>
      </c>
      <c r="I733" s="15">
        <v>3434.2</v>
      </c>
      <c r="J733" s="66">
        <v>3198.3</v>
      </c>
      <c r="K733" s="65">
        <v>191</v>
      </c>
      <c r="L733" s="12">
        <v>20672267.949999999</v>
      </c>
      <c r="M733" s="12">
        <v>0</v>
      </c>
      <c r="N733" s="12">
        <v>0</v>
      </c>
      <c r="O733" s="12">
        <f t="shared" si="182"/>
        <v>930252.06</v>
      </c>
      <c r="P733" s="12">
        <f t="shared" si="180"/>
        <v>19742015.890000001</v>
      </c>
      <c r="Q733" s="12">
        <f t="shared" si="181"/>
        <v>6019.5294246112635</v>
      </c>
      <c r="R733" s="12">
        <v>27958.74</v>
      </c>
      <c r="S733" s="13">
        <v>43465</v>
      </c>
    </row>
    <row r="734" spans="1:19" s="27" customFormat="1" ht="13.2" x14ac:dyDescent="0.25">
      <c r="A734" s="10">
        <v>114</v>
      </c>
      <c r="B734" s="8" t="s">
        <v>634</v>
      </c>
      <c r="C734" s="9">
        <v>1978</v>
      </c>
      <c r="D734" s="10">
        <v>0</v>
      </c>
      <c r="E734" s="12" t="s">
        <v>29</v>
      </c>
      <c r="F734" s="10">
        <v>5</v>
      </c>
      <c r="G734" s="10">
        <v>4</v>
      </c>
      <c r="H734" s="15">
        <v>5445.1</v>
      </c>
      <c r="I734" s="15">
        <v>3419.6</v>
      </c>
      <c r="J734" s="66">
        <v>3151.1</v>
      </c>
      <c r="K734" s="65">
        <v>268</v>
      </c>
      <c r="L734" s="12">
        <v>19931068.940000001</v>
      </c>
      <c r="M734" s="12">
        <v>0</v>
      </c>
      <c r="N734" s="12">
        <v>0</v>
      </c>
      <c r="O734" s="12">
        <f t="shared" si="182"/>
        <v>896898.1</v>
      </c>
      <c r="P734" s="12">
        <f t="shared" si="180"/>
        <v>19034170.84</v>
      </c>
      <c r="Q734" s="12">
        <f t="shared" si="181"/>
        <v>5828.4796291963976</v>
      </c>
      <c r="R734" s="12">
        <v>27958.74</v>
      </c>
      <c r="S734" s="13">
        <v>43465</v>
      </c>
    </row>
    <row r="735" spans="1:19" s="27" customFormat="1" ht="13.2" x14ac:dyDescent="0.25">
      <c r="A735" s="10">
        <v>115</v>
      </c>
      <c r="B735" s="8" t="s">
        <v>635</v>
      </c>
      <c r="C735" s="9">
        <v>1978</v>
      </c>
      <c r="D735" s="10">
        <v>0</v>
      </c>
      <c r="E735" s="12" t="s">
        <v>29</v>
      </c>
      <c r="F735" s="10">
        <v>5</v>
      </c>
      <c r="G735" s="10">
        <v>4</v>
      </c>
      <c r="H735" s="15">
        <v>5458.5</v>
      </c>
      <c r="I735" s="15">
        <v>3422.8</v>
      </c>
      <c r="J735" s="26">
        <v>3269</v>
      </c>
      <c r="K735" s="65">
        <v>265</v>
      </c>
      <c r="L735" s="12">
        <v>19940624.75</v>
      </c>
      <c r="M735" s="12">
        <v>0</v>
      </c>
      <c r="N735" s="12">
        <v>0</v>
      </c>
      <c r="O735" s="12">
        <f t="shared" si="182"/>
        <v>897328.11</v>
      </c>
      <c r="P735" s="12">
        <f t="shared" si="180"/>
        <v>19043296.640000001</v>
      </c>
      <c r="Q735" s="12">
        <f t="shared" si="181"/>
        <v>5825.822353044291</v>
      </c>
      <c r="R735" s="12">
        <v>27958.74</v>
      </c>
      <c r="S735" s="13">
        <v>43465</v>
      </c>
    </row>
    <row r="736" spans="1:19" s="6" customFormat="1" x14ac:dyDescent="0.3">
      <c r="A736" s="10">
        <v>116</v>
      </c>
      <c r="B736" s="8" t="s">
        <v>636</v>
      </c>
      <c r="C736" s="9">
        <v>1980</v>
      </c>
      <c r="D736" s="10">
        <v>0</v>
      </c>
      <c r="E736" s="12" t="s">
        <v>29</v>
      </c>
      <c r="F736" s="10">
        <v>2</v>
      </c>
      <c r="G736" s="10">
        <v>2</v>
      </c>
      <c r="H736" s="15">
        <v>794.5</v>
      </c>
      <c r="I736" s="15">
        <v>732.2</v>
      </c>
      <c r="J736" s="15">
        <v>732.2</v>
      </c>
      <c r="K736" s="11">
        <v>56</v>
      </c>
      <c r="L736" s="12">
        <v>2583044.73</v>
      </c>
      <c r="M736" s="12">
        <v>0</v>
      </c>
      <c r="N736" s="12">
        <v>0</v>
      </c>
      <c r="O736" s="12">
        <f t="shared" si="182"/>
        <v>116237.01</v>
      </c>
      <c r="P736" s="12">
        <f t="shared" si="180"/>
        <v>2466807.7200000002</v>
      </c>
      <c r="Q736" s="12">
        <f t="shared" si="181"/>
        <v>3527.7857552581258</v>
      </c>
      <c r="R736" s="12">
        <v>27958.74</v>
      </c>
      <c r="S736" s="13">
        <v>43465</v>
      </c>
    </row>
    <row r="737" spans="1:19" s="6" customFormat="1" x14ac:dyDescent="0.25">
      <c r="A737" s="10">
        <v>117</v>
      </c>
      <c r="B737" s="8" t="s">
        <v>637</v>
      </c>
      <c r="C737" s="9">
        <v>1978</v>
      </c>
      <c r="D737" s="10">
        <v>0</v>
      </c>
      <c r="E737" s="12" t="s">
        <v>69</v>
      </c>
      <c r="F737" s="10">
        <v>5</v>
      </c>
      <c r="G737" s="10">
        <v>4</v>
      </c>
      <c r="H737" s="15">
        <v>6291.2</v>
      </c>
      <c r="I737" s="15">
        <v>3338.4</v>
      </c>
      <c r="J737" s="66">
        <v>3102.6</v>
      </c>
      <c r="K737" s="65">
        <v>194</v>
      </c>
      <c r="L737" s="12">
        <v>13490337.949999999</v>
      </c>
      <c r="M737" s="12">
        <v>0</v>
      </c>
      <c r="N737" s="12">
        <v>0</v>
      </c>
      <c r="O737" s="12">
        <f t="shared" si="182"/>
        <v>607065.21</v>
      </c>
      <c r="P737" s="12">
        <f t="shared" si="180"/>
        <v>12883272.739999998</v>
      </c>
      <c r="Q737" s="12">
        <f t="shared" si="181"/>
        <v>4040.9591271267668</v>
      </c>
      <c r="R737" s="12">
        <v>17606.61</v>
      </c>
      <c r="S737" s="13">
        <v>43465</v>
      </c>
    </row>
    <row r="738" spans="1:19" s="6" customFormat="1" x14ac:dyDescent="0.25">
      <c r="A738" s="10">
        <v>118</v>
      </c>
      <c r="B738" s="8" t="s">
        <v>638</v>
      </c>
      <c r="C738" s="9">
        <v>1978</v>
      </c>
      <c r="D738" s="10">
        <v>0</v>
      </c>
      <c r="E738" s="12" t="s">
        <v>29</v>
      </c>
      <c r="F738" s="10">
        <v>5</v>
      </c>
      <c r="G738" s="10">
        <v>4</v>
      </c>
      <c r="H738" s="15">
        <v>5335.5</v>
      </c>
      <c r="I738" s="15">
        <v>3414.9</v>
      </c>
      <c r="J738" s="26">
        <v>2916.7</v>
      </c>
      <c r="K738" s="65">
        <v>200</v>
      </c>
      <c r="L738" s="12">
        <v>18030438.59</v>
      </c>
      <c r="M738" s="12">
        <v>0</v>
      </c>
      <c r="N738" s="12">
        <v>0</v>
      </c>
      <c r="O738" s="12">
        <f t="shared" si="182"/>
        <v>811369.74</v>
      </c>
      <c r="P738" s="12">
        <f t="shared" si="180"/>
        <v>17219068.850000001</v>
      </c>
      <c r="Q738" s="12">
        <f t="shared" si="181"/>
        <v>5279.9316495358571</v>
      </c>
      <c r="R738" s="12">
        <v>27958.74</v>
      </c>
      <c r="S738" s="13">
        <v>43465</v>
      </c>
    </row>
    <row r="739" spans="1:19" s="27" customFormat="1" ht="13.2" x14ac:dyDescent="0.25">
      <c r="A739" s="10">
        <v>119</v>
      </c>
      <c r="B739" s="8" t="s">
        <v>639</v>
      </c>
      <c r="C739" s="9">
        <v>1978</v>
      </c>
      <c r="D739" s="10">
        <v>0</v>
      </c>
      <c r="E739" s="12" t="s">
        <v>69</v>
      </c>
      <c r="F739" s="10">
        <v>5</v>
      </c>
      <c r="G739" s="10">
        <v>8</v>
      </c>
      <c r="H739" s="15">
        <v>10285.700000000001</v>
      </c>
      <c r="I739" s="15">
        <v>5468.7</v>
      </c>
      <c r="J739" s="66">
        <v>4909.1000000000004</v>
      </c>
      <c r="K739" s="65">
        <v>338</v>
      </c>
      <c r="L739" s="12">
        <v>18363069.379999999</v>
      </c>
      <c r="M739" s="12">
        <v>0</v>
      </c>
      <c r="N739" s="12">
        <v>0</v>
      </c>
      <c r="O739" s="12">
        <f t="shared" si="182"/>
        <v>826338.12</v>
      </c>
      <c r="P739" s="12">
        <f t="shared" si="180"/>
        <v>17536731.259999998</v>
      </c>
      <c r="Q739" s="12">
        <f t="shared" si="181"/>
        <v>3357.8491012489258</v>
      </c>
      <c r="R739" s="12">
        <v>17606.61</v>
      </c>
      <c r="S739" s="13">
        <v>43465</v>
      </c>
    </row>
    <row r="740" spans="1:19" s="27" customFormat="1" ht="13.2" x14ac:dyDescent="0.25">
      <c r="A740" s="10">
        <v>120</v>
      </c>
      <c r="B740" s="8" t="s">
        <v>640</v>
      </c>
      <c r="C740" s="9">
        <v>1979</v>
      </c>
      <c r="D740" s="10">
        <v>0</v>
      </c>
      <c r="E740" s="12" t="s">
        <v>69</v>
      </c>
      <c r="F740" s="10">
        <v>5</v>
      </c>
      <c r="G740" s="10">
        <v>4</v>
      </c>
      <c r="H740" s="15">
        <v>5401.1</v>
      </c>
      <c r="I740" s="15">
        <v>3429.1</v>
      </c>
      <c r="J740" s="65">
        <v>2931.2</v>
      </c>
      <c r="K740" s="65">
        <v>195</v>
      </c>
      <c r="L740" s="12">
        <v>13535251.529999999</v>
      </c>
      <c r="M740" s="12">
        <v>0</v>
      </c>
      <c r="N740" s="12">
        <v>0</v>
      </c>
      <c r="O740" s="12">
        <f t="shared" si="182"/>
        <v>609086.31999999995</v>
      </c>
      <c r="P740" s="12">
        <f t="shared" si="180"/>
        <v>12926165.209999999</v>
      </c>
      <c r="Q740" s="12">
        <f t="shared" si="181"/>
        <v>3947.1731737190516</v>
      </c>
      <c r="R740" s="12">
        <v>27958.74</v>
      </c>
      <c r="S740" s="13">
        <v>43465</v>
      </c>
    </row>
    <row r="741" spans="1:19" s="27" customFormat="1" ht="13.2" x14ac:dyDescent="0.25">
      <c r="A741" s="10">
        <v>121</v>
      </c>
      <c r="B741" s="8" t="s">
        <v>641</v>
      </c>
      <c r="C741" s="9">
        <v>1978</v>
      </c>
      <c r="D741" s="10">
        <v>0</v>
      </c>
      <c r="E741" s="12" t="s">
        <v>69</v>
      </c>
      <c r="F741" s="10">
        <v>5</v>
      </c>
      <c r="G741" s="10">
        <v>4</v>
      </c>
      <c r="H741" s="15">
        <v>5387.6</v>
      </c>
      <c r="I741" s="15">
        <v>3362.8</v>
      </c>
      <c r="J741" s="66">
        <v>3120.6</v>
      </c>
      <c r="K741" s="65">
        <v>215</v>
      </c>
      <c r="L741" s="12">
        <v>12330036.73</v>
      </c>
      <c r="M741" s="12">
        <v>0</v>
      </c>
      <c r="N741" s="12">
        <v>0</v>
      </c>
      <c r="O741" s="12">
        <f t="shared" si="182"/>
        <v>554851.65</v>
      </c>
      <c r="P741" s="12">
        <f t="shared" si="180"/>
        <v>11775185.08</v>
      </c>
      <c r="Q741" s="12">
        <f t="shared" si="181"/>
        <v>3666.5982901153798</v>
      </c>
      <c r="R741" s="12">
        <v>17606.61</v>
      </c>
      <c r="S741" s="13">
        <v>43465</v>
      </c>
    </row>
    <row r="742" spans="1:19" s="6" customFormat="1" x14ac:dyDescent="0.25">
      <c r="A742" s="10">
        <v>122</v>
      </c>
      <c r="B742" s="8" t="s">
        <v>642</v>
      </c>
      <c r="C742" s="9">
        <v>1976</v>
      </c>
      <c r="D742" s="10">
        <v>0</v>
      </c>
      <c r="E742" s="12" t="s">
        <v>69</v>
      </c>
      <c r="F742" s="10">
        <v>5</v>
      </c>
      <c r="G742" s="10">
        <v>8</v>
      </c>
      <c r="H742" s="15">
        <v>10490.74</v>
      </c>
      <c r="I742" s="15">
        <v>5486.14</v>
      </c>
      <c r="J742" s="67">
        <v>5283.74</v>
      </c>
      <c r="K742" s="65">
        <v>335</v>
      </c>
      <c r="L742" s="12">
        <v>26276936.030000001</v>
      </c>
      <c r="M742" s="12">
        <v>0</v>
      </c>
      <c r="N742" s="12">
        <v>0</v>
      </c>
      <c r="O742" s="12">
        <f t="shared" si="182"/>
        <v>1182462.1200000001</v>
      </c>
      <c r="P742" s="12">
        <f t="shared" si="180"/>
        <v>25094473.91</v>
      </c>
      <c r="Q742" s="12">
        <f t="shared" si="181"/>
        <v>4789.6947635313718</v>
      </c>
      <c r="R742" s="12">
        <v>17606.61</v>
      </c>
      <c r="S742" s="13">
        <v>43465</v>
      </c>
    </row>
    <row r="743" spans="1:19" s="6" customFormat="1" x14ac:dyDescent="0.3">
      <c r="A743" s="10">
        <v>123</v>
      </c>
      <c r="B743" s="8" t="s">
        <v>643</v>
      </c>
      <c r="C743" s="9">
        <v>1976</v>
      </c>
      <c r="D743" s="10">
        <v>0</v>
      </c>
      <c r="E743" s="12" t="s">
        <v>69</v>
      </c>
      <c r="F743" s="10">
        <v>5</v>
      </c>
      <c r="G743" s="10">
        <v>8</v>
      </c>
      <c r="H743" s="15">
        <v>6123.9699999999993</v>
      </c>
      <c r="I743" s="15">
        <v>5466.97</v>
      </c>
      <c r="J743" s="26">
        <v>4616.37</v>
      </c>
      <c r="K743" s="11">
        <v>306</v>
      </c>
      <c r="L743" s="12">
        <v>23575401.390000001</v>
      </c>
      <c r="M743" s="12">
        <v>0</v>
      </c>
      <c r="N743" s="12">
        <v>0</v>
      </c>
      <c r="O743" s="12">
        <f t="shared" si="182"/>
        <v>1060893.06</v>
      </c>
      <c r="P743" s="12">
        <f t="shared" si="180"/>
        <v>22514508.330000002</v>
      </c>
      <c r="Q743" s="12">
        <f t="shared" si="181"/>
        <v>4312.3341430445016</v>
      </c>
      <c r="R743" s="12">
        <v>17606.61</v>
      </c>
      <c r="S743" s="13">
        <v>43465</v>
      </c>
    </row>
    <row r="744" spans="1:19" s="6" customFormat="1" x14ac:dyDescent="0.3">
      <c r="A744" s="10">
        <v>124</v>
      </c>
      <c r="B744" s="8" t="s">
        <v>644</v>
      </c>
      <c r="C744" s="9">
        <v>1977</v>
      </c>
      <c r="D744" s="10">
        <v>0</v>
      </c>
      <c r="E744" s="12" t="s">
        <v>29</v>
      </c>
      <c r="F744" s="10">
        <v>5</v>
      </c>
      <c r="G744" s="10">
        <v>1</v>
      </c>
      <c r="H744" s="15">
        <v>1200.3</v>
      </c>
      <c r="I744" s="15">
        <v>1084.0999999999999</v>
      </c>
      <c r="J744" s="26">
        <v>951.8</v>
      </c>
      <c r="K744" s="11">
        <v>43</v>
      </c>
      <c r="L744" s="12">
        <v>5773240.5599999996</v>
      </c>
      <c r="M744" s="12">
        <v>0</v>
      </c>
      <c r="N744" s="12">
        <v>0</v>
      </c>
      <c r="O744" s="12">
        <f t="shared" si="182"/>
        <v>259795.83</v>
      </c>
      <c r="P744" s="12">
        <f t="shared" si="180"/>
        <v>5513444.7299999995</v>
      </c>
      <c r="Q744" s="12">
        <f t="shared" ref="Q744:Q774" si="183">L744/I744</f>
        <v>5325.3764043907386</v>
      </c>
      <c r="R744" s="12">
        <v>27958.74</v>
      </c>
      <c r="S744" s="13">
        <v>43465</v>
      </c>
    </row>
    <row r="745" spans="1:19" s="27" customFormat="1" ht="13.2" x14ac:dyDescent="0.3">
      <c r="A745" s="10">
        <v>125</v>
      </c>
      <c r="B745" s="8" t="s">
        <v>645</v>
      </c>
      <c r="C745" s="9">
        <v>1978</v>
      </c>
      <c r="D745" s="10">
        <v>0</v>
      </c>
      <c r="E745" s="12" t="s">
        <v>29</v>
      </c>
      <c r="F745" s="10">
        <v>9</v>
      </c>
      <c r="G745" s="10">
        <v>2</v>
      </c>
      <c r="H745" s="15">
        <v>9446.1200000000008</v>
      </c>
      <c r="I745" s="15">
        <v>6256.6</v>
      </c>
      <c r="J745" s="26">
        <v>5423.4</v>
      </c>
      <c r="K745" s="11">
        <v>492</v>
      </c>
      <c r="L745" s="12">
        <v>22930794.879999999</v>
      </c>
      <c r="M745" s="12">
        <v>0</v>
      </c>
      <c r="N745" s="12">
        <v>0</v>
      </c>
      <c r="O745" s="12">
        <f t="shared" si="182"/>
        <v>1031885.77</v>
      </c>
      <c r="P745" s="12">
        <f t="shared" si="180"/>
        <v>21898909.109999999</v>
      </c>
      <c r="Q745" s="12">
        <f t="shared" si="183"/>
        <v>3665.0568807339446</v>
      </c>
      <c r="R745" s="12">
        <v>29036.9</v>
      </c>
      <c r="S745" s="13">
        <v>43465</v>
      </c>
    </row>
    <row r="746" spans="1:19" s="27" customFormat="1" ht="13.2" x14ac:dyDescent="0.3">
      <c r="A746" s="10">
        <v>126</v>
      </c>
      <c r="B746" s="8" t="s">
        <v>646</v>
      </c>
      <c r="C746" s="9">
        <v>1977</v>
      </c>
      <c r="D746" s="10">
        <v>0</v>
      </c>
      <c r="E746" s="12" t="s">
        <v>29</v>
      </c>
      <c r="F746" s="10">
        <v>9</v>
      </c>
      <c r="G746" s="10">
        <v>2</v>
      </c>
      <c r="H746" s="15">
        <v>9438.73</v>
      </c>
      <c r="I746" s="15">
        <v>6284.75</v>
      </c>
      <c r="J746" s="26">
        <v>5489.2</v>
      </c>
      <c r="K746" s="11">
        <v>479</v>
      </c>
      <c r="L746" s="12">
        <v>22720012.93</v>
      </c>
      <c r="M746" s="12">
        <v>0</v>
      </c>
      <c r="N746" s="12">
        <v>0</v>
      </c>
      <c r="O746" s="12">
        <f t="shared" si="182"/>
        <v>1022400.58</v>
      </c>
      <c r="P746" s="12">
        <f t="shared" si="180"/>
        <v>21697612.350000001</v>
      </c>
      <c r="Q746" s="12">
        <f t="shared" si="183"/>
        <v>3615.102101117785</v>
      </c>
      <c r="R746" s="12">
        <v>29036.9</v>
      </c>
      <c r="S746" s="13">
        <v>43465</v>
      </c>
    </row>
    <row r="747" spans="1:19" s="27" customFormat="1" ht="13.2" x14ac:dyDescent="0.3">
      <c r="A747" s="10">
        <v>127</v>
      </c>
      <c r="B747" s="8" t="s">
        <v>647</v>
      </c>
      <c r="C747" s="9">
        <v>1974</v>
      </c>
      <c r="D747" s="10">
        <v>0</v>
      </c>
      <c r="E747" s="12" t="s">
        <v>69</v>
      </c>
      <c r="F747" s="10">
        <v>5</v>
      </c>
      <c r="G747" s="10">
        <v>4</v>
      </c>
      <c r="H747" s="15">
        <v>3737.4500000000003</v>
      </c>
      <c r="I747" s="15">
        <v>3418.55</v>
      </c>
      <c r="J747" s="26">
        <v>3247.6</v>
      </c>
      <c r="K747" s="11">
        <v>234</v>
      </c>
      <c r="L747" s="12">
        <v>4746622.49</v>
      </c>
      <c r="M747" s="12">
        <v>0</v>
      </c>
      <c r="N747" s="12">
        <v>0</v>
      </c>
      <c r="O747" s="12">
        <f t="shared" si="182"/>
        <v>213598.01</v>
      </c>
      <c r="P747" s="12">
        <f t="shared" si="180"/>
        <v>4533024.4800000004</v>
      </c>
      <c r="Q747" s="12">
        <f t="shared" si="183"/>
        <v>1388.4900001462609</v>
      </c>
      <c r="R747" s="12">
        <v>17606.61</v>
      </c>
      <c r="S747" s="13">
        <v>43465</v>
      </c>
    </row>
    <row r="748" spans="1:19" s="27" customFormat="1" ht="13.2" x14ac:dyDescent="0.25">
      <c r="A748" s="10">
        <v>128</v>
      </c>
      <c r="B748" s="8" t="s">
        <v>648</v>
      </c>
      <c r="C748" s="9">
        <v>1980</v>
      </c>
      <c r="D748" s="10">
        <v>0</v>
      </c>
      <c r="E748" s="12" t="s">
        <v>69</v>
      </c>
      <c r="F748" s="10">
        <v>5</v>
      </c>
      <c r="G748" s="10">
        <v>4</v>
      </c>
      <c r="H748" s="15">
        <v>5090.3999999999996</v>
      </c>
      <c r="I748" s="15">
        <v>2653.1</v>
      </c>
      <c r="J748" s="26">
        <v>2550</v>
      </c>
      <c r="K748" s="67">
        <v>149</v>
      </c>
      <c r="L748" s="12">
        <v>2443605.6</v>
      </c>
      <c r="M748" s="12">
        <v>0</v>
      </c>
      <c r="N748" s="12">
        <v>0</v>
      </c>
      <c r="O748" s="12">
        <f t="shared" si="182"/>
        <v>109962.25</v>
      </c>
      <c r="P748" s="12">
        <f t="shared" si="180"/>
        <v>2333643.35</v>
      </c>
      <c r="Q748" s="12">
        <f t="shared" si="183"/>
        <v>921.03788021559694</v>
      </c>
      <c r="R748" s="12">
        <v>17606.61</v>
      </c>
      <c r="S748" s="13">
        <v>43465</v>
      </c>
    </row>
    <row r="749" spans="1:19" s="6" customFormat="1" x14ac:dyDescent="0.25">
      <c r="A749" s="10">
        <v>129</v>
      </c>
      <c r="B749" s="8" t="s">
        <v>649</v>
      </c>
      <c r="C749" s="9">
        <v>1980</v>
      </c>
      <c r="D749" s="10">
        <v>0</v>
      </c>
      <c r="E749" s="12" t="s">
        <v>29</v>
      </c>
      <c r="F749" s="10">
        <v>5</v>
      </c>
      <c r="G749" s="10">
        <v>4</v>
      </c>
      <c r="H749" s="15">
        <v>5315.8</v>
      </c>
      <c r="I749" s="15">
        <v>2775.2</v>
      </c>
      <c r="J749" s="26">
        <v>2645.6</v>
      </c>
      <c r="K749" s="67">
        <v>156</v>
      </c>
      <c r="L749" s="12">
        <v>9236762.3100000005</v>
      </c>
      <c r="M749" s="12">
        <v>0</v>
      </c>
      <c r="N749" s="12">
        <v>0</v>
      </c>
      <c r="O749" s="12">
        <f t="shared" si="182"/>
        <v>415654.3</v>
      </c>
      <c r="P749" s="12">
        <f t="shared" si="180"/>
        <v>8821108.0099999998</v>
      </c>
      <c r="Q749" s="12">
        <f t="shared" si="183"/>
        <v>3328.3231154511391</v>
      </c>
      <c r="R749" s="12">
        <v>27958.74</v>
      </c>
      <c r="S749" s="13">
        <v>43465</v>
      </c>
    </row>
    <row r="750" spans="1:19" s="27" customFormat="1" ht="13.2" x14ac:dyDescent="0.3">
      <c r="A750" s="10">
        <v>130</v>
      </c>
      <c r="B750" s="8" t="s">
        <v>650</v>
      </c>
      <c r="C750" s="58">
        <v>1974</v>
      </c>
      <c r="D750" s="10">
        <v>0</v>
      </c>
      <c r="E750" s="12" t="s">
        <v>69</v>
      </c>
      <c r="F750" s="10">
        <v>5</v>
      </c>
      <c r="G750" s="10">
        <v>4</v>
      </c>
      <c r="H750" s="15">
        <v>3768.8999999999996</v>
      </c>
      <c r="I750" s="15">
        <v>3466.8</v>
      </c>
      <c r="J750" s="10">
        <v>2873.4</v>
      </c>
      <c r="K750" s="11">
        <v>188</v>
      </c>
      <c r="L750" s="12">
        <v>4813617.1399999997</v>
      </c>
      <c r="M750" s="12">
        <v>0</v>
      </c>
      <c r="N750" s="12">
        <v>0</v>
      </c>
      <c r="O750" s="12">
        <f t="shared" si="182"/>
        <v>216612.77</v>
      </c>
      <c r="P750" s="12">
        <f t="shared" si="180"/>
        <v>4597004.37</v>
      </c>
      <c r="Q750" s="12">
        <f t="shared" si="183"/>
        <v>1388.4900023076034</v>
      </c>
      <c r="R750" s="12">
        <v>17606.61</v>
      </c>
      <c r="S750" s="13">
        <v>43465</v>
      </c>
    </row>
    <row r="751" spans="1:19" s="27" customFormat="1" ht="13.2" x14ac:dyDescent="0.3">
      <c r="A751" s="10">
        <v>131</v>
      </c>
      <c r="B751" s="8" t="s">
        <v>651</v>
      </c>
      <c r="C751" s="9">
        <v>1978</v>
      </c>
      <c r="D751" s="10">
        <v>0</v>
      </c>
      <c r="E751" s="12" t="s">
        <v>29</v>
      </c>
      <c r="F751" s="10">
        <v>5</v>
      </c>
      <c r="G751" s="10">
        <v>1</v>
      </c>
      <c r="H751" s="15">
        <v>1056.6000000000001</v>
      </c>
      <c r="I751" s="15">
        <v>944.4</v>
      </c>
      <c r="J751" s="12">
        <v>751.1</v>
      </c>
      <c r="K751" s="11">
        <v>24</v>
      </c>
      <c r="L751" s="107">
        <v>3147949.64</v>
      </c>
      <c r="M751" s="12">
        <v>0</v>
      </c>
      <c r="N751" s="12">
        <v>0</v>
      </c>
      <c r="O751" s="12">
        <f t="shared" si="182"/>
        <v>141657.73000000001</v>
      </c>
      <c r="P751" s="12">
        <f t="shared" si="180"/>
        <v>3006291.91</v>
      </c>
      <c r="Q751" s="12">
        <f t="shared" si="183"/>
        <v>3333.280008470987</v>
      </c>
      <c r="R751" s="12">
        <v>27958.74</v>
      </c>
      <c r="S751" s="13">
        <v>43465</v>
      </c>
    </row>
    <row r="752" spans="1:19" s="27" customFormat="1" ht="13.2" x14ac:dyDescent="0.3">
      <c r="A752" s="10">
        <v>132</v>
      </c>
      <c r="B752" s="8" t="s">
        <v>652</v>
      </c>
      <c r="C752" s="9">
        <v>1974</v>
      </c>
      <c r="D752" s="10">
        <v>0</v>
      </c>
      <c r="E752" s="12" t="s">
        <v>69</v>
      </c>
      <c r="F752" s="10">
        <v>5</v>
      </c>
      <c r="G752" s="10">
        <v>4</v>
      </c>
      <c r="H752" s="15">
        <v>3689.2</v>
      </c>
      <c r="I752" s="15">
        <v>3343.7</v>
      </c>
      <c r="J752" s="10">
        <v>2768.9</v>
      </c>
      <c r="K752" s="11">
        <v>207</v>
      </c>
      <c r="L752" s="1">
        <v>5934089.8499999996</v>
      </c>
      <c r="M752" s="12">
        <v>0</v>
      </c>
      <c r="N752" s="12">
        <v>0</v>
      </c>
      <c r="O752" s="12">
        <f t="shared" si="182"/>
        <v>267034.03999999998</v>
      </c>
      <c r="P752" s="12">
        <f t="shared" si="180"/>
        <v>5667055.8099999996</v>
      </c>
      <c r="Q752" s="12">
        <f t="shared" si="183"/>
        <v>1774.7076143194665</v>
      </c>
      <c r="R752" s="12">
        <v>17606.61</v>
      </c>
      <c r="S752" s="13">
        <v>43465</v>
      </c>
    </row>
    <row r="753" spans="1:19" s="27" customFormat="1" ht="13.2" x14ac:dyDescent="0.25">
      <c r="A753" s="10">
        <v>133</v>
      </c>
      <c r="B753" s="8" t="s">
        <v>653</v>
      </c>
      <c r="C753" s="58">
        <v>1977</v>
      </c>
      <c r="D753" s="10">
        <v>0</v>
      </c>
      <c r="E753" s="12" t="s">
        <v>29</v>
      </c>
      <c r="F753" s="10">
        <v>5</v>
      </c>
      <c r="G753" s="10">
        <v>6</v>
      </c>
      <c r="H753" s="15">
        <v>7456</v>
      </c>
      <c r="I753" s="15">
        <v>3846.4</v>
      </c>
      <c r="J753" s="18">
        <v>3429.5</v>
      </c>
      <c r="K753" s="65">
        <v>232</v>
      </c>
      <c r="L753" s="12">
        <v>22483869.02</v>
      </c>
      <c r="M753" s="12">
        <v>0</v>
      </c>
      <c r="N753" s="12">
        <v>0</v>
      </c>
      <c r="O753" s="12">
        <f t="shared" si="182"/>
        <v>1011774.11</v>
      </c>
      <c r="P753" s="12">
        <f t="shared" si="180"/>
        <v>21472094.91</v>
      </c>
      <c r="Q753" s="12">
        <f t="shared" si="183"/>
        <v>5845.4318375623961</v>
      </c>
      <c r="R753" s="12">
        <v>27958.74</v>
      </c>
      <c r="S753" s="13">
        <v>43465</v>
      </c>
    </row>
    <row r="754" spans="1:19" s="6" customFormat="1" x14ac:dyDescent="0.25">
      <c r="A754" s="10">
        <v>134</v>
      </c>
      <c r="B754" s="8" t="s">
        <v>654</v>
      </c>
      <c r="C754" s="9">
        <v>1979</v>
      </c>
      <c r="D754" s="10">
        <v>0</v>
      </c>
      <c r="E754" s="12" t="s">
        <v>69</v>
      </c>
      <c r="F754" s="10">
        <v>5</v>
      </c>
      <c r="G754" s="10">
        <v>6</v>
      </c>
      <c r="H754" s="15">
        <v>7528.6</v>
      </c>
      <c r="I754" s="15">
        <v>4013.3</v>
      </c>
      <c r="J754" s="10">
        <v>3848.5</v>
      </c>
      <c r="K754" s="67">
        <v>226</v>
      </c>
      <c r="L754" s="12">
        <v>17734730.079999998</v>
      </c>
      <c r="M754" s="12">
        <v>0</v>
      </c>
      <c r="N754" s="12">
        <v>0</v>
      </c>
      <c r="O754" s="12">
        <f t="shared" si="182"/>
        <v>798062.85</v>
      </c>
      <c r="P754" s="12">
        <f t="shared" si="180"/>
        <v>16936667.229999997</v>
      </c>
      <c r="Q754" s="12">
        <f t="shared" si="183"/>
        <v>4418.9893803104669</v>
      </c>
      <c r="R754" s="12">
        <v>17606.61</v>
      </c>
      <c r="S754" s="13">
        <v>43465</v>
      </c>
    </row>
    <row r="755" spans="1:19" s="6" customFormat="1" x14ac:dyDescent="0.25">
      <c r="A755" s="10">
        <v>135</v>
      </c>
      <c r="B755" s="8" t="s">
        <v>655</v>
      </c>
      <c r="C755" s="9">
        <v>1976</v>
      </c>
      <c r="D755" s="10">
        <v>0</v>
      </c>
      <c r="E755" s="12" t="s">
        <v>69</v>
      </c>
      <c r="F755" s="10">
        <v>5</v>
      </c>
      <c r="G755" s="10">
        <v>4</v>
      </c>
      <c r="H755" s="15">
        <v>6396.2</v>
      </c>
      <c r="I755" s="15">
        <v>3317.7</v>
      </c>
      <c r="J755" s="10">
        <v>3152.3</v>
      </c>
      <c r="K755" s="65">
        <v>211</v>
      </c>
      <c r="L755" s="12">
        <v>13559330.800000001</v>
      </c>
      <c r="M755" s="12">
        <v>0</v>
      </c>
      <c r="N755" s="12">
        <v>0</v>
      </c>
      <c r="O755" s="12">
        <f t="shared" si="182"/>
        <v>610169.89</v>
      </c>
      <c r="P755" s="12">
        <f t="shared" si="180"/>
        <v>12949160.91</v>
      </c>
      <c r="Q755" s="12">
        <f t="shared" si="183"/>
        <v>4086.9671157729758</v>
      </c>
      <c r="R755" s="12">
        <v>17606.61</v>
      </c>
      <c r="S755" s="13">
        <v>43465</v>
      </c>
    </row>
    <row r="756" spans="1:19" s="27" customFormat="1" ht="13.2" x14ac:dyDescent="0.25">
      <c r="A756" s="10">
        <v>136</v>
      </c>
      <c r="B756" s="8" t="s">
        <v>656</v>
      </c>
      <c r="C756" s="9">
        <v>1979</v>
      </c>
      <c r="D756" s="10">
        <v>0</v>
      </c>
      <c r="E756" s="12" t="s">
        <v>29</v>
      </c>
      <c r="F756" s="10">
        <v>5</v>
      </c>
      <c r="G756" s="10">
        <v>6</v>
      </c>
      <c r="H756" s="15">
        <v>6972.05</v>
      </c>
      <c r="I756" s="15">
        <v>4202.25</v>
      </c>
      <c r="J756" s="10">
        <v>3590.85</v>
      </c>
      <c r="K756" s="65">
        <v>222</v>
      </c>
      <c r="L756" s="12">
        <v>25479919.760000002</v>
      </c>
      <c r="M756" s="12">
        <v>0</v>
      </c>
      <c r="N756" s="12">
        <v>0</v>
      </c>
      <c r="O756" s="12">
        <f t="shared" si="182"/>
        <v>1146596.3899999999</v>
      </c>
      <c r="P756" s="12">
        <f t="shared" si="180"/>
        <v>24333323.370000001</v>
      </c>
      <c r="Q756" s="12">
        <f t="shared" si="183"/>
        <v>6063.3993122731872</v>
      </c>
      <c r="R756" s="12">
        <v>27958.74</v>
      </c>
      <c r="S756" s="13">
        <v>43465</v>
      </c>
    </row>
    <row r="757" spans="1:19" s="27" customFormat="1" ht="13.2" x14ac:dyDescent="0.25">
      <c r="A757" s="10">
        <v>137</v>
      </c>
      <c r="B757" s="8" t="s">
        <v>657</v>
      </c>
      <c r="C757" s="9">
        <v>1976</v>
      </c>
      <c r="D757" s="10">
        <v>0</v>
      </c>
      <c r="E757" s="12" t="s">
        <v>29</v>
      </c>
      <c r="F757" s="10">
        <v>5</v>
      </c>
      <c r="G757" s="10">
        <v>4</v>
      </c>
      <c r="H757" s="15">
        <v>5449.5</v>
      </c>
      <c r="I757" s="15">
        <v>3430.4</v>
      </c>
      <c r="J757" s="10">
        <v>3229.8</v>
      </c>
      <c r="K757" s="65">
        <v>176</v>
      </c>
      <c r="L757" s="12">
        <v>20664368.84</v>
      </c>
      <c r="M757" s="12">
        <v>0</v>
      </c>
      <c r="N757" s="12">
        <v>0</v>
      </c>
      <c r="O757" s="12">
        <f t="shared" si="182"/>
        <v>929896.6</v>
      </c>
      <c r="P757" s="12">
        <f t="shared" si="180"/>
        <v>19734472.239999998</v>
      </c>
      <c r="Q757" s="12">
        <f t="shared" si="183"/>
        <v>6023.8948344216415</v>
      </c>
      <c r="R757" s="12">
        <v>27958.74</v>
      </c>
      <c r="S757" s="13">
        <v>43465</v>
      </c>
    </row>
    <row r="758" spans="1:19" s="27" customFormat="1" ht="13.2" x14ac:dyDescent="0.25">
      <c r="A758" s="10">
        <v>138</v>
      </c>
      <c r="B758" s="8" t="s">
        <v>658</v>
      </c>
      <c r="C758" s="9">
        <v>1976</v>
      </c>
      <c r="D758" s="10">
        <v>0</v>
      </c>
      <c r="E758" s="12" t="s">
        <v>29</v>
      </c>
      <c r="F758" s="10">
        <v>5</v>
      </c>
      <c r="G758" s="10">
        <v>4</v>
      </c>
      <c r="H758" s="15">
        <v>5341.8</v>
      </c>
      <c r="I758" s="15">
        <v>3373.1</v>
      </c>
      <c r="J758" s="10">
        <v>3155.5</v>
      </c>
      <c r="K758" s="65">
        <v>186</v>
      </c>
      <c r="L758" s="12">
        <v>16205917.279999999</v>
      </c>
      <c r="M758" s="12">
        <v>0</v>
      </c>
      <c r="N758" s="12">
        <v>0</v>
      </c>
      <c r="O758" s="12">
        <f t="shared" si="182"/>
        <v>729266.28</v>
      </c>
      <c r="P758" s="12">
        <f t="shared" si="180"/>
        <v>15476651</v>
      </c>
      <c r="Q758" s="12">
        <f t="shared" si="183"/>
        <v>4804.4580000592923</v>
      </c>
      <c r="R758" s="12">
        <v>27958.74</v>
      </c>
      <c r="S758" s="13">
        <v>43465</v>
      </c>
    </row>
    <row r="759" spans="1:19" s="6" customFormat="1" x14ac:dyDescent="0.25">
      <c r="A759" s="10">
        <v>139</v>
      </c>
      <c r="B759" s="8" t="s">
        <v>659</v>
      </c>
      <c r="C759" s="9">
        <v>1977</v>
      </c>
      <c r="D759" s="10">
        <v>0</v>
      </c>
      <c r="E759" s="12" t="s">
        <v>29</v>
      </c>
      <c r="F759" s="10">
        <v>5</v>
      </c>
      <c r="G759" s="10">
        <v>4</v>
      </c>
      <c r="H759" s="15">
        <v>5449.8</v>
      </c>
      <c r="I759" s="15">
        <v>3417.6</v>
      </c>
      <c r="J759" s="10">
        <v>2845</v>
      </c>
      <c r="K759" s="65">
        <v>154</v>
      </c>
      <c r="L759" s="12">
        <v>25162212.18</v>
      </c>
      <c r="M759" s="12">
        <v>0</v>
      </c>
      <c r="N759" s="12">
        <v>0</v>
      </c>
      <c r="O759" s="12">
        <f t="shared" si="182"/>
        <v>1132299.55</v>
      </c>
      <c r="P759" s="12">
        <f t="shared" si="180"/>
        <v>24029912.629999999</v>
      </c>
      <c r="Q759" s="12">
        <f t="shared" si="183"/>
        <v>7362.5386762640446</v>
      </c>
      <c r="R759" s="12">
        <v>27958.74</v>
      </c>
      <c r="S759" s="13">
        <v>43465</v>
      </c>
    </row>
    <row r="760" spans="1:19" s="6" customFormat="1" x14ac:dyDescent="0.25">
      <c r="A760" s="10">
        <v>140</v>
      </c>
      <c r="B760" s="8" t="s">
        <v>660</v>
      </c>
      <c r="C760" s="9">
        <v>1977</v>
      </c>
      <c r="D760" s="10">
        <v>0</v>
      </c>
      <c r="E760" s="12" t="s">
        <v>29</v>
      </c>
      <c r="F760" s="10">
        <v>5</v>
      </c>
      <c r="G760" s="10">
        <v>4</v>
      </c>
      <c r="H760" s="15">
        <v>5454.7</v>
      </c>
      <c r="I760" s="15">
        <v>3405.5</v>
      </c>
      <c r="J760" s="10">
        <v>3259.3</v>
      </c>
      <c r="K760" s="65">
        <v>225</v>
      </c>
      <c r="L760" s="12">
        <v>25671250.41</v>
      </c>
      <c r="M760" s="12">
        <v>0</v>
      </c>
      <c r="N760" s="12">
        <v>0</v>
      </c>
      <c r="O760" s="12">
        <f t="shared" si="182"/>
        <v>1155206.27</v>
      </c>
      <c r="P760" s="12">
        <f t="shared" si="180"/>
        <v>24516044.140000001</v>
      </c>
      <c r="Q760" s="12">
        <f t="shared" si="183"/>
        <v>7538.1736631918957</v>
      </c>
      <c r="R760" s="12">
        <v>17606.61</v>
      </c>
      <c r="S760" s="13">
        <v>43465</v>
      </c>
    </row>
    <row r="761" spans="1:19" s="27" customFormat="1" ht="13.2" x14ac:dyDescent="0.25">
      <c r="A761" s="10">
        <v>141</v>
      </c>
      <c r="B761" s="8" t="s">
        <v>661</v>
      </c>
      <c r="C761" s="9">
        <v>1979</v>
      </c>
      <c r="D761" s="10">
        <v>0</v>
      </c>
      <c r="E761" s="12" t="s">
        <v>29</v>
      </c>
      <c r="F761" s="10">
        <v>5</v>
      </c>
      <c r="G761" s="10">
        <v>1</v>
      </c>
      <c r="H761" s="15">
        <v>1717.9</v>
      </c>
      <c r="I761" s="15">
        <v>1038.2</v>
      </c>
      <c r="J761" s="36">
        <v>798</v>
      </c>
      <c r="K761" s="65">
        <v>45</v>
      </c>
      <c r="L761" s="12">
        <v>8052293.6900000004</v>
      </c>
      <c r="M761" s="12">
        <v>0</v>
      </c>
      <c r="N761" s="12">
        <v>0</v>
      </c>
      <c r="O761" s="12">
        <f t="shared" si="182"/>
        <v>362353.22</v>
      </c>
      <c r="P761" s="12">
        <f t="shared" si="180"/>
        <v>7689940.4700000007</v>
      </c>
      <c r="Q761" s="12">
        <f t="shared" si="183"/>
        <v>7756.0139568483919</v>
      </c>
      <c r="R761" s="12">
        <v>27958.74</v>
      </c>
      <c r="S761" s="13">
        <v>43465</v>
      </c>
    </row>
    <row r="762" spans="1:19" s="27" customFormat="1" ht="13.2" x14ac:dyDescent="0.25">
      <c r="A762" s="10">
        <v>142</v>
      </c>
      <c r="B762" s="8" t="s">
        <v>662</v>
      </c>
      <c r="C762" s="9">
        <v>1976</v>
      </c>
      <c r="D762" s="10">
        <v>0</v>
      </c>
      <c r="E762" s="12" t="s">
        <v>29</v>
      </c>
      <c r="F762" s="10">
        <v>5</v>
      </c>
      <c r="G762" s="10">
        <v>4</v>
      </c>
      <c r="H762" s="15">
        <v>5478.3</v>
      </c>
      <c r="I762" s="15">
        <v>3451.9</v>
      </c>
      <c r="J762" s="10">
        <v>2934.1</v>
      </c>
      <c r="K762" s="65">
        <v>208</v>
      </c>
      <c r="L762" s="12">
        <v>11968718.970000001</v>
      </c>
      <c r="M762" s="12">
        <v>0</v>
      </c>
      <c r="N762" s="12">
        <v>0</v>
      </c>
      <c r="O762" s="12">
        <f t="shared" si="182"/>
        <v>538592.35</v>
      </c>
      <c r="P762" s="12">
        <f t="shared" si="180"/>
        <v>11430126.620000001</v>
      </c>
      <c r="Q762" s="12">
        <f t="shared" si="183"/>
        <v>3467.2843854109333</v>
      </c>
      <c r="R762" s="12">
        <v>27958.74</v>
      </c>
      <c r="S762" s="13">
        <v>43465</v>
      </c>
    </row>
    <row r="763" spans="1:19" s="6" customFormat="1" x14ac:dyDescent="0.25">
      <c r="A763" s="10">
        <v>143</v>
      </c>
      <c r="B763" s="8" t="s">
        <v>663</v>
      </c>
      <c r="C763" s="9">
        <v>1978</v>
      </c>
      <c r="D763" s="10">
        <v>0</v>
      </c>
      <c r="E763" s="12" t="s">
        <v>69</v>
      </c>
      <c r="F763" s="10">
        <v>5</v>
      </c>
      <c r="G763" s="10">
        <v>4</v>
      </c>
      <c r="H763" s="15">
        <v>6348.5</v>
      </c>
      <c r="I763" s="15">
        <v>3318.9</v>
      </c>
      <c r="J763" s="10">
        <v>3162.2</v>
      </c>
      <c r="K763" s="65">
        <v>202</v>
      </c>
      <c r="L763" s="12">
        <v>11210914.58</v>
      </c>
      <c r="M763" s="12">
        <v>0</v>
      </c>
      <c r="N763" s="12">
        <v>0</v>
      </c>
      <c r="O763" s="12">
        <f t="shared" si="182"/>
        <v>504491.16</v>
      </c>
      <c r="P763" s="12">
        <f t="shared" si="180"/>
        <v>10706423.42</v>
      </c>
      <c r="Q763" s="12">
        <f t="shared" si="183"/>
        <v>3377.9006839615536</v>
      </c>
      <c r="R763" s="12">
        <v>17606.61</v>
      </c>
      <c r="S763" s="13">
        <v>43465</v>
      </c>
    </row>
    <row r="764" spans="1:19" s="6" customFormat="1" x14ac:dyDescent="0.25">
      <c r="A764" s="10">
        <v>144</v>
      </c>
      <c r="B764" s="8" t="s">
        <v>664</v>
      </c>
      <c r="C764" s="9">
        <v>1978</v>
      </c>
      <c r="D764" s="10">
        <v>0</v>
      </c>
      <c r="E764" s="12" t="s">
        <v>69</v>
      </c>
      <c r="F764" s="10">
        <v>5</v>
      </c>
      <c r="G764" s="10">
        <v>4</v>
      </c>
      <c r="H764" s="15">
        <v>5495.7</v>
      </c>
      <c r="I764" s="15">
        <v>3477.1</v>
      </c>
      <c r="J764" s="10">
        <v>3122.2</v>
      </c>
      <c r="K764" s="65">
        <v>207</v>
      </c>
      <c r="L764" s="12">
        <v>18883954.870000001</v>
      </c>
      <c r="M764" s="12">
        <v>0</v>
      </c>
      <c r="N764" s="12">
        <v>0</v>
      </c>
      <c r="O764" s="12">
        <f t="shared" si="182"/>
        <v>849777.97</v>
      </c>
      <c r="P764" s="12">
        <f t="shared" si="180"/>
        <v>18034176.900000002</v>
      </c>
      <c r="Q764" s="12">
        <f t="shared" si="183"/>
        <v>5430.9496045555206</v>
      </c>
      <c r="R764" s="12">
        <v>27958.74</v>
      </c>
      <c r="S764" s="13">
        <v>43465</v>
      </c>
    </row>
    <row r="765" spans="1:19" s="6" customFormat="1" x14ac:dyDescent="0.25">
      <c r="A765" s="10">
        <v>145</v>
      </c>
      <c r="B765" s="8" t="s">
        <v>665</v>
      </c>
      <c r="C765" s="9">
        <v>1980</v>
      </c>
      <c r="D765" s="10">
        <v>0</v>
      </c>
      <c r="E765" s="25" t="s">
        <v>69</v>
      </c>
      <c r="F765" s="10">
        <v>5</v>
      </c>
      <c r="G765" s="10">
        <v>4</v>
      </c>
      <c r="H765" s="15">
        <v>6322.6</v>
      </c>
      <c r="I765" s="15">
        <v>3358.6</v>
      </c>
      <c r="J765" s="10">
        <v>2901.7</v>
      </c>
      <c r="K765" s="65">
        <v>181</v>
      </c>
      <c r="L765" s="12">
        <v>2739588.26</v>
      </c>
      <c r="M765" s="12">
        <v>0</v>
      </c>
      <c r="N765" s="12">
        <v>0</v>
      </c>
      <c r="O765" s="12">
        <f t="shared" si="182"/>
        <v>123281.47</v>
      </c>
      <c r="P765" s="12">
        <f t="shared" si="180"/>
        <v>2616306.7899999996</v>
      </c>
      <c r="Q765" s="12">
        <f t="shared" si="183"/>
        <v>815.69352110998625</v>
      </c>
      <c r="R765" s="12">
        <v>17606.61</v>
      </c>
      <c r="S765" s="13">
        <v>43465</v>
      </c>
    </row>
    <row r="766" spans="1:19" s="27" customFormat="1" ht="13.2" x14ac:dyDescent="0.3">
      <c r="A766" s="10">
        <v>146</v>
      </c>
      <c r="B766" s="8" t="s">
        <v>666</v>
      </c>
      <c r="C766" s="9">
        <v>1976</v>
      </c>
      <c r="D766" s="10">
        <v>0</v>
      </c>
      <c r="E766" s="25" t="s">
        <v>29</v>
      </c>
      <c r="F766" s="10">
        <v>5</v>
      </c>
      <c r="G766" s="10">
        <v>4</v>
      </c>
      <c r="H766" s="15">
        <v>3763.7000000000003</v>
      </c>
      <c r="I766" s="15">
        <v>3455.4</v>
      </c>
      <c r="J766" s="10">
        <v>2975.6</v>
      </c>
      <c r="K766" s="11">
        <v>212</v>
      </c>
      <c r="L766" s="12">
        <v>11596150.07</v>
      </c>
      <c r="M766" s="12">
        <v>0</v>
      </c>
      <c r="N766" s="12">
        <v>0</v>
      </c>
      <c r="O766" s="12">
        <f t="shared" si="182"/>
        <v>521826.75</v>
      </c>
      <c r="P766" s="12">
        <f t="shared" si="180"/>
        <v>11074323.32</v>
      </c>
      <c r="Q766" s="12">
        <f t="shared" si="183"/>
        <v>3355.9501273369219</v>
      </c>
      <c r="R766" s="12">
        <v>27958.74</v>
      </c>
      <c r="S766" s="13">
        <v>43465</v>
      </c>
    </row>
    <row r="767" spans="1:19" s="27" customFormat="1" ht="13.2" x14ac:dyDescent="0.25">
      <c r="A767" s="10">
        <v>147</v>
      </c>
      <c r="B767" s="8" t="s">
        <v>667</v>
      </c>
      <c r="C767" s="9">
        <v>1980</v>
      </c>
      <c r="D767" s="10">
        <v>0</v>
      </c>
      <c r="E767" s="12" t="s">
        <v>29</v>
      </c>
      <c r="F767" s="10">
        <v>5</v>
      </c>
      <c r="G767" s="10">
        <v>1</v>
      </c>
      <c r="H767" s="15">
        <v>1180.9000000000001</v>
      </c>
      <c r="I767" s="15">
        <v>723</v>
      </c>
      <c r="J767" s="10">
        <v>592.1</v>
      </c>
      <c r="K767" s="65">
        <v>35</v>
      </c>
      <c r="L767" s="12">
        <v>1501640.25</v>
      </c>
      <c r="M767" s="12">
        <v>0</v>
      </c>
      <c r="N767" s="12">
        <v>0</v>
      </c>
      <c r="O767" s="12">
        <f t="shared" si="182"/>
        <v>67573.81</v>
      </c>
      <c r="P767" s="12">
        <f t="shared" si="180"/>
        <v>1434066.44</v>
      </c>
      <c r="Q767" s="12">
        <f t="shared" si="183"/>
        <v>2076.9574688796679</v>
      </c>
      <c r="R767" s="12">
        <v>27958.74</v>
      </c>
      <c r="S767" s="13">
        <v>43465</v>
      </c>
    </row>
    <row r="768" spans="1:19" s="27" customFormat="1" ht="13.2" x14ac:dyDescent="0.3">
      <c r="A768" s="10">
        <v>148</v>
      </c>
      <c r="B768" s="8" t="s">
        <v>668</v>
      </c>
      <c r="C768" s="9">
        <v>1977</v>
      </c>
      <c r="D768" s="10">
        <v>0</v>
      </c>
      <c r="E768" s="12" t="s">
        <v>29</v>
      </c>
      <c r="F768" s="10">
        <v>3</v>
      </c>
      <c r="G768" s="10">
        <v>1</v>
      </c>
      <c r="H768" s="15">
        <v>983.5</v>
      </c>
      <c r="I768" s="15">
        <v>830.1</v>
      </c>
      <c r="J768" s="10">
        <v>736.1</v>
      </c>
      <c r="K768" s="11">
        <v>55</v>
      </c>
      <c r="L768" s="12">
        <v>3485307.66</v>
      </c>
      <c r="M768" s="12">
        <v>0</v>
      </c>
      <c r="N768" s="12">
        <v>0</v>
      </c>
      <c r="O768" s="12">
        <f t="shared" si="182"/>
        <v>156838.84</v>
      </c>
      <c r="P768" s="12">
        <f t="shared" si="180"/>
        <v>3328468.8200000003</v>
      </c>
      <c r="Q768" s="12">
        <f t="shared" si="183"/>
        <v>4198.6599927719553</v>
      </c>
      <c r="R768" s="12">
        <v>27958.74</v>
      </c>
      <c r="S768" s="13">
        <v>43465</v>
      </c>
    </row>
    <row r="769" spans="1:19" s="6" customFormat="1" x14ac:dyDescent="0.3">
      <c r="A769" s="10">
        <v>149</v>
      </c>
      <c r="B769" s="8" t="s">
        <v>669</v>
      </c>
      <c r="C769" s="9">
        <v>1977</v>
      </c>
      <c r="D769" s="10">
        <v>0</v>
      </c>
      <c r="E769" s="12" t="s">
        <v>29</v>
      </c>
      <c r="F769" s="10">
        <v>3</v>
      </c>
      <c r="G769" s="10">
        <v>1</v>
      </c>
      <c r="H769" s="15">
        <v>988.9</v>
      </c>
      <c r="I769" s="15">
        <v>835.5</v>
      </c>
      <c r="J769" s="10">
        <v>699.8</v>
      </c>
      <c r="K769" s="11">
        <v>57</v>
      </c>
      <c r="L769" s="12">
        <v>4669595.22</v>
      </c>
      <c r="M769" s="12">
        <v>0</v>
      </c>
      <c r="N769" s="12">
        <v>0</v>
      </c>
      <c r="O769" s="12">
        <f t="shared" si="182"/>
        <v>210131.78</v>
      </c>
      <c r="P769" s="12">
        <f t="shared" si="180"/>
        <v>4459463.4399999995</v>
      </c>
      <c r="Q769" s="12">
        <f t="shared" si="183"/>
        <v>5588.9829084380608</v>
      </c>
      <c r="R769" s="12">
        <v>27958.74</v>
      </c>
      <c r="S769" s="13">
        <v>43465</v>
      </c>
    </row>
    <row r="770" spans="1:19" s="27" customFormat="1" ht="13.2" x14ac:dyDescent="0.25">
      <c r="A770" s="10">
        <v>150</v>
      </c>
      <c r="B770" s="8" t="s">
        <v>670</v>
      </c>
      <c r="C770" s="9">
        <v>1980</v>
      </c>
      <c r="D770" s="10">
        <v>0</v>
      </c>
      <c r="E770" s="12" t="s">
        <v>69</v>
      </c>
      <c r="F770" s="10">
        <v>5</v>
      </c>
      <c r="G770" s="10">
        <v>6</v>
      </c>
      <c r="H770" s="15">
        <v>7354.8</v>
      </c>
      <c r="I770" s="15">
        <v>4722.5</v>
      </c>
      <c r="J770" s="10">
        <v>4184.7</v>
      </c>
      <c r="K770" s="65">
        <v>294</v>
      </c>
      <c r="L770" s="12">
        <v>5661769.9900000002</v>
      </c>
      <c r="M770" s="12">
        <v>0</v>
      </c>
      <c r="N770" s="12">
        <v>0</v>
      </c>
      <c r="O770" s="12">
        <f t="shared" si="182"/>
        <v>254779.65</v>
      </c>
      <c r="P770" s="12">
        <f t="shared" si="180"/>
        <v>5406990.3399999999</v>
      </c>
      <c r="Q770" s="12">
        <f t="shared" si="183"/>
        <v>1198.8925336156697</v>
      </c>
      <c r="R770" s="12">
        <v>17606.61</v>
      </c>
      <c r="S770" s="13">
        <v>43465</v>
      </c>
    </row>
    <row r="771" spans="1:19" s="27" customFormat="1" ht="13.2" x14ac:dyDescent="0.25">
      <c r="A771" s="10">
        <v>151</v>
      </c>
      <c r="B771" s="8" t="s">
        <v>671</v>
      </c>
      <c r="C771" s="9">
        <v>1979</v>
      </c>
      <c r="D771" s="10">
        <v>0</v>
      </c>
      <c r="E771" s="12" t="s">
        <v>69</v>
      </c>
      <c r="F771" s="10">
        <v>5</v>
      </c>
      <c r="G771" s="10">
        <v>6</v>
      </c>
      <c r="H771" s="15">
        <v>8736</v>
      </c>
      <c r="I771" s="15">
        <v>4711.3</v>
      </c>
      <c r="J771" s="10">
        <v>4318.1000000000004</v>
      </c>
      <c r="K771" s="65">
        <v>303</v>
      </c>
      <c r="L771" s="12">
        <v>20793401.420000002</v>
      </c>
      <c r="M771" s="12">
        <v>0</v>
      </c>
      <c r="N771" s="12">
        <v>0</v>
      </c>
      <c r="O771" s="12">
        <f t="shared" si="182"/>
        <v>935703.06</v>
      </c>
      <c r="P771" s="12">
        <f t="shared" si="180"/>
        <v>19857698.360000003</v>
      </c>
      <c r="Q771" s="12">
        <f t="shared" si="183"/>
        <v>4413.516740602382</v>
      </c>
      <c r="R771" s="12">
        <v>17606.61</v>
      </c>
      <c r="S771" s="13">
        <v>43465</v>
      </c>
    </row>
    <row r="772" spans="1:19" s="27" customFormat="1" ht="13.2" x14ac:dyDescent="0.25">
      <c r="A772" s="10">
        <v>152</v>
      </c>
      <c r="B772" s="8" t="s">
        <v>672</v>
      </c>
      <c r="C772" s="9">
        <v>1979</v>
      </c>
      <c r="D772" s="10">
        <v>0</v>
      </c>
      <c r="E772" s="12" t="s">
        <v>69</v>
      </c>
      <c r="F772" s="10">
        <v>5</v>
      </c>
      <c r="G772" s="10">
        <v>6</v>
      </c>
      <c r="H772" s="15">
        <v>8794.7000000000007</v>
      </c>
      <c r="I772" s="15">
        <v>4747.5</v>
      </c>
      <c r="J772" s="10">
        <v>4209.8999999999996</v>
      </c>
      <c r="K772" s="65">
        <v>308</v>
      </c>
      <c r="L772" s="12">
        <v>20927584.890000001</v>
      </c>
      <c r="M772" s="12">
        <v>0</v>
      </c>
      <c r="N772" s="12">
        <v>0</v>
      </c>
      <c r="O772" s="12">
        <f t="shared" si="182"/>
        <v>941741.32</v>
      </c>
      <c r="P772" s="12">
        <f t="shared" si="180"/>
        <v>19985843.57</v>
      </c>
      <c r="Q772" s="12">
        <f t="shared" si="183"/>
        <v>4408.1274123222747</v>
      </c>
      <c r="R772" s="12">
        <v>17606.61</v>
      </c>
      <c r="S772" s="13">
        <v>43465</v>
      </c>
    </row>
    <row r="773" spans="1:19" s="27" customFormat="1" ht="13.2" x14ac:dyDescent="0.25">
      <c r="A773" s="10">
        <v>153</v>
      </c>
      <c r="B773" s="68" t="s">
        <v>673</v>
      </c>
      <c r="C773" s="69">
        <v>1979</v>
      </c>
      <c r="D773" s="70">
        <v>0</v>
      </c>
      <c r="E773" s="71" t="s">
        <v>69</v>
      </c>
      <c r="F773" s="70">
        <v>5</v>
      </c>
      <c r="G773" s="70">
        <v>6</v>
      </c>
      <c r="H773" s="72">
        <v>8764.9</v>
      </c>
      <c r="I773" s="72">
        <v>4716</v>
      </c>
      <c r="J773" s="70">
        <v>4273.2</v>
      </c>
      <c r="K773" s="73">
        <v>296</v>
      </c>
      <c r="L773" s="71">
        <v>20816008.420000002</v>
      </c>
      <c r="M773" s="71">
        <v>0</v>
      </c>
      <c r="N773" s="12">
        <v>0</v>
      </c>
      <c r="O773" s="12">
        <f t="shared" si="182"/>
        <v>936720.38</v>
      </c>
      <c r="P773" s="12">
        <f t="shared" si="180"/>
        <v>19879288.040000003</v>
      </c>
      <c r="Q773" s="71">
        <f t="shared" si="183"/>
        <v>4413.9118787107718</v>
      </c>
      <c r="R773" s="71">
        <v>17606.61</v>
      </c>
      <c r="S773" s="13">
        <v>43465</v>
      </c>
    </row>
    <row r="774" spans="1:19" s="27" customFormat="1" ht="13.2" x14ac:dyDescent="0.3">
      <c r="A774" s="108"/>
      <c r="B774" s="186" t="s">
        <v>674</v>
      </c>
      <c r="C774" s="187"/>
      <c r="D774" s="109"/>
      <c r="E774" s="109"/>
      <c r="F774" s="109"/>
      <c r="G774" s="109"/>
      <c r="H774" s="17">
        <f t="shared" ref="H774:N774" si="184">SUM(H712:H773)</f>
        <v>325237.26000000007</v>
      </c>
      <c r="I774" s="17">
        <f t="shared" si="184"/>
        <v>200634.16</v>
      </c>
      <c r="J774" s="17">
        <f t="shared" si="184"/>
        <v>181974.16000000006</v>
      </c>
      <c r="K774" s="17">
        <f t="shared" si="184"/>
        <v>11950</v>
      </c>
      <c r="L774" s="17">
        <f t="shared" si="184"/>
        <v>857700585.61000001</v>
      </c>
      <c r="M774" s="17">
        <f t="shared" si="184"/>
        <v>0</v>
      </c>
      <c r="N774" s="17">
        <f t="shared" si="184"/>
        <v>0</v>
      </c>
      <c r="O774" s="17">
        <f>ROUND(SUM(O712:O773),2)</f>
        <v>38596526.340000004</v>
      </c>
      <c r="P774" s="17">
        <f>ROUND(SUM(P712:P773),2)</f>
        <v>819104059.26999998</v>
      </c>
      <c r="Q774" s="110">
        <f t="shared" si="183"/>
        <v>4274.9479231751957</v>
      </c>
      <c r="R774" s="111"/>
      <c r="S774" s="108"/>
    </row>
    <row r="775" spans="1:19" s="6" customFormat="1" ht="15.6" x14ac:dyDescent="0.3">
      <c r="A775" s="10"/>
      <c r="B775" s="195" t="s">
        <v>282</v>
      </c>
      <c r="C775" s="195"/>
      <c r="D775" s="96"/>
      <c r="E775" s="10"/>
      <c r="F775" s="10"/>
      <c r="G775" s="10"/>
      <c r="H775" s="10"/>
      <c r="I775" s="10"/>
      <c r="J775" s="10"/>
      <c r="K775" s="10"/>
      <c r="L775" s="12"/>
      <c r="M775" s="12"/>
      <c r="N775" s="12"/>
      <c r="O775" s="12"/>
      <c r="P775" s="12"/>
      <c r="Q775" s="12"/>
      <c r="R775" s="12"/>
      <c r="S775" s="10"/>
    </row>
    <row r="776" spans="1:19" s="16" customFormat="1" x14ac:dyDescent="0.3">
      <c r="A776" s="7">
        <v>154</v>
      </c>
      <c r="B776" s="8" t="s">
        <v>675</v>
      </c>
      <c r="C776" s="9">
        <v>1988</v>
      </c>
      <c r="D776" s="10">
        <v>0</v>
      </c>
      <c r="E776" s="25" t="s">
        <v>69</v>
      </c>
      <c r="F776" s="10">
        <v>5</v>
      </c>
      <c r="G776" s="10">
        <v>10</v>
      </c>
      <c r="H776" s="15">
        <v>13245.5</v>
      </c>
      <c r="I776" s="15">
        <v>7699.88</v>
      </c>
      <c r="J776" s="10">
        <v>7491.98</v>
      </c>
      <c r="K776" s="11">
        <v>370</v>
      </c>
      <c r="L776" s="12">
        <v>33206579.469999999</v>
      </c>
      <c r="M776" s="12">
        <v>0</v>
      </c>
      <c r="N776" s="12">
        <v>0</v>
      </c>
      <c r="O776" s="12">
        <f>ROUND(L776*0.045,2)</f>
        <v>1494296.08</v>
      </c>
      <c r="P776" s="12">
        <f>L776-(M776+N776+O776)</f>
        <v>31712283.390000001</v>
      </c>
      <c r="Q776" s="12">
        <f>L776/I776</f>
        <v>4312.6099978181473</v>
      </c>
      <c r="R776" s="12">
        <v>17606.61</v>
      </c>
      <c r="S776" s="13">
        <v>43465</v>
      </c>
    </row>
    <row r="777" spans="1:19" s="16" customFormat="1" x14ac:dyDescent="0.3">
      <c r="A777" s="7">
        <v>155</v>
      </c>
      <c r="B777" s="8" t="s">
        <v>676</v>
      </c>
      <c r="C777" s="9">
        <v>1988</v>
      </c>
      <c r="D777" s="10">
        <v>0</v>
      </c>
      <c r="E777" s="25" t="s">
        <v>69</v>
      </c>
      <c r="F777" s="10">
        <v>9</v>
      </c>
      <c r="G777" s="10">
        <v>7</v>
      </c>
      <c r="H777" s="15">
        <v>20893.7</v>
      </c>
      <c r="I777" s="15">
        <v>14198.4</v>
      </c>
      <c r="J777" s="10">
        <v>13646.5</v>
      </c>
      <c r="K777" s="11">
        <v>701</v>
      </c>
      <c r="L777" s="12">
        <v>33926508.859999999</v>
      </c>
      <c r="M777" s="12">
        <v>0</v>
      </c>
      <c r="N777" s="12">
        <v>0</v>
      </c>
      <c r="O777" s="12">
        <f>ROUND(L777*0.045,2)</f>
        <v>1526692.9</v>
      </c>
      <c r="P777" s="12">
        <f t="shared" ref="P777:P779" si="185">L777-(M777+N777+O777)</f>
        <v>32399815.960000001</v>
      </c>
      <c r="Q777" s="12">
        <f>L777/I777</f>
        <v>2389.4599997182781</v>
      </c>
      <c r="R777" s="12">
        <v>21030.3</v>
      </c>
      <c r="S777" s="13">
        <v>43465</v>
      </c>
    </row>
    <row r="778" spans="1:19" s="16" customFormat="1" x14ac:dyDescent="0.3">
      <c r="A778" s="7">
        <v>156</v>
      </c>
      <c r="B778" s="8" t="s">
        <v>677</v>
      </c>
      <c r="C778" s="9">
        <v>1996</v>
      </c>
      <c r="D778" s="10">
        <v>0</v>
      </c>
      <c r="E778" s="25" t="s">
        <v>29</v>
      </c>
      <c r="F778" s="10">
        <v>2</v>
      </c>
      <c r="G778" s="10">
        <v>3</v>
      </c>
      <c r="H778" s="15">
        <v>1178</v>
      </c>
      <c r="I778" s="15">
        <v>1061</v>
      </c>
      <c r="J778" s="10">
        <v>970.5</v>
      </c>
      <c r="K778" s="11">
        <v>79</v>
      </c>
      <c r="L778" s="12">
        <v>2955224.53</v>
      </c>
      <c r="M778" s="12">
        <v>0</v>
      </c>
      <c r="N778" s="12">
        <v>0</v>
      </c>
      <c r="O778" s="12">
        <v>0</v>
      </c>
      <c r="P778" s="12">
        <f t="shared" si="185"/>
        <v>2955224.53</v>
      </c>
      <c r="Q778" s="12">
        <f>L778/I778</f>
        <v>2785.3200094250706</v>
      </c>
      <c r="R778" s="12">
        <v>27958.74</v>
      </c>
      <c r="S778" s="13">
        <v>43465</v>
      </c>
    </row>
    <row r="779" spans="1:19" s="16" customFormat="1" x14ac:dyDescent="0.3">
      <c r="A779" s="7">
        <v>157</v>
      </c>
      <c r="B779" s="8" t="s">
        <v>678</v>
      </c>
      <c r="C779" s="9">
        <v>2001</v>
      </c>
      <c r="D779" s="10">
        <v>0</v>
      </c>
      <c r="E779" s="25" t="s">
        <v>69</v>
      </c>
      <c r="F779" s="10">
        <v>2</v>
      </c>
      <c r="G779" s="10">
        <v>2</v>
      </c>
      <c r="H779" s="15">
        <v>1167.2</v>
      </c>
      <c r="I779" s="15">
        <v>1167.2</v>
      </c>
      <c r="J779" s="10">
        <v>908.2</v>
      </c>
      <c r="K779" s="11">
        <v>42</v>
      </c>
      <c r="L779" s="12">
        <v>1710969.26</v>
      </c>
      <c r="M779" s="12">
        <v>0</v>
      </c>
      <c r="N779" s="12">
        <v>0</v>
      </c>
      <c r="O779" s="12">
        <v>0</v>
      </c>
      <c r="P779" s="12">
        <f t="shared" si="185"/>
        <v>1710969.26</v>
      </c>
      <c r="Q779" s="12">
        <f>L779/I779</f>
        <v>1465.874965729952</v>
      </c>
      <c r="R779" s="12">
        <v>17606.61</v>
      </c>
      <c r="S779" s="13">
        <v>43465</v>
      </c>
    </row>
    <row r="780" spans="1:19" s="114" customFormat="1" ht="13.2" x14ac:dyDescent="0.3">
      <c r="A780" s="74"/>
      <c r="B780" s="197" t="s">
        <v>303</v>
      </c>
      <c r="C780" s="197"/>
      <c r="D780" s="103"/>
      <c r="E780" s="17"/>
      <c r="F780" s="17"/>
      <c r="G780" s="17"/>
      <c r="H780" s="17">
        <f t="shared" ref="H780:P780" si="186">ROUND(SUM(H776:H779),2)</f>
        <v>36484.400000000001</v>
      </c>
      <c r="I780" s="17">
        <f t="shared" si="186"/>
        <v>24126.48</v>
      </c>
      <c r="J780" s="17">
        <f t="shared" si="186"/>
        <v>23017.18</v>
      </c>
      <c r="K780" s="24">
        <f t="shared" si="186"/>
        <v>1192</v>
      </c>
      <c r="L780" s="17">
        <f t="shared" si="186"/>
        <v>71799282.120000005</v>
      </c>
      <c r="M780" s="17">
        <f t="shared" si="186"/>
        <v>0</v>
      </c>
      <c r="N780" s="17">
        <f t="shared" si="186"/>
        <v>0</v>
      </c>
      <c r="O780" s="17">
        <f t="shared" si="186"/>
        <v>3020988.98</v>
      </c>
      <c r="P780" s="17">
        <f t="shared" si="186"/>
        <v>68778293.140000001</v>
      </c>
      <c r="Q780" s="17">
        <f>L780/I780</f>
        <v>2975.9534801595591</v>
      </c>
      <c r="R780" s="112"/>
      <c r="S780" s="113"/>
    </row>
    <row r="781" spans="1:19" s="6" customFormat="1" ht="15.6" x14ac:dyDescent="0.3">
      <c r="A781" s="10"/>
      <c r="B781" s="195" t="s">
        <v>304</v>
      </c>
      <c r="C781" s="195"/>
      <c r="D781" s="10"/>
      <c r="E781" s="10"/>
      <c r="F781" s="10"/>
      <c r="G781" s="10"/>
      <c r="H781" s="10"/>
      <c r="I781" s="10"/>
      <c r="J781" s="10"/>
      <c r="K781" s="10"/>
      <c r="L781" s="12"/>
      <c r="M781" s="12"/>
      <c r="N781" s="12"/>
      <c r="O781" s="12"/>
      <c r="P781" s="12"/>
      <c r="Q781" s="12"/>
      <c r="R781" s="12"/>
      <c r="S781" s="10"/>
    </row>
    <row r="782" spans="1:19" s="16" customFormat="1" x14ac:dyDescent="0.3">
      <c r="A782" s="7">
        <v>158</v>
      </c>
      <c r="B782" s="8" t="s">
        <v>127</v>
      </c>
      <c r="C782" s="9">
        <v>1984</v>
      </c>
      <c r="D782" s="10">
        <v>0</v>
      </c>
      <c r="E782" s="25" t="s">
        <v>29</v>
      </c>
      <c r="F782" s="10">
        <v>5</v>
      </c>
      <c r="G782" s="10">
        <v>6</v>
      </c>
      <c r="H782" s="15">
        <v>4460.9399999999996</v>
      </c>
      <c r="I782" s="15">
        <v>3896.24</v>
      </c>
      <c r="J782" s="10">
        <v>3647.84</v>
      </c>
      <c r="K782" s="11">
        <v>192</v>
      </c>
      <c r="L782" s="12">
        <v>23584037.309999999</v>
      </c>
      <c r="M782" s="12">
        <v>0</v>
      </c>
      <c r="N782" s="12">
        <f t="shared" ref="N782:N795" si="187">ROUND(L782*10%,2)</f>
        <v>2358403.73</v>
      </c>
      <c r="O782" s="12">
        <f t="shared" ref="O782:O795" si="188">ROUND(N782*0.45,2)</f>
        <v>1061281.68</v>
      </c>
      <c r="P782" s="12">
        <f t="shared" ref="P782:P795" si="189">L782-(M782+N782+O782)</f>
        <v>20164351.899999999</v>
      </c>
      <c r="Q782" s="12">
        <f t="shared" ref="Q782:Q796" si="190">L782/I782</f>
        <v>6053.0247905673159</v>
      </c>
      <c r="R782" s="12">
        <v>27958.74</v>
      </c>
      <c r="S782" s="13">
        <v>43465</v>
      </c>
    </row>
    <row r="783" spans="1:19" s="16" customFormat="1" x14ac:dyDescent="0.3">
      <c r="A783" s="7">
        <v>159</v>
      </c>
      <c r="B783" s="8" t="s">
        <v>679</v>
      </c>
      <c r="C783" s="9">
        <v>1985</v>
      </c>
      <c r="D783" s="10">
        <v>0</v>
      </c>
      <c r="E783" s="25" t="s">
        <v>29</v>
      </c>
      <c r="F783" s="10">
        <v>5</v>
      </c>
      <c r="G783" s="10">
        <v>6</v>
      </c>
      <c r="H783" s="15">
        <v>4439.8999999999996</v>
      </c>
      <c r="I783" s="15">
        <v>3914.8</v>
      </c>
      <c r="J783" s="10">
        <v>3497</v>
      </c>
      <c r="K783" s="11">
        <v>181</v>
      </c>
      <c r="L783" s="12">
        <v>8880019.1500000004</v>
      </c>
      <c r="M783" s="12">
        <v>0</v>
      </c>
      <c r="N783" s="12">
        <f t="shared" si="187"/>
        <v>888001.92</v>
      </c>
      <c r="O783" s="12">
        <f t="shared" si="188"/>
        <v>399600.86</v>
      </c>
      <c r="P783" s="12">
        <f t="shared" si="189"/>
        <v>7592416.3700000001</v>
      </c>
      <c r="Q783" s="12">
        <f t="shared" si="190"/>
        <v>2268.3200035761724</v>
      </c>
      <c r="R783" s="12">
        <v>27958.74</v>
      </c>
      <c r="S783" s="13">
        <v>43465</v>
      </c>
    </row>
    <row r="784" spans="1:19" s="16" customFormat="1" x14ac:dyDescent="0.3">
      <c r="A784" s="7">
        <v>160</v>
      </c>
      <c r="B784" s="8" t="s">
        <v>680</v>
      </c>
      <c r="C784" s="9">
        <v>1985</v>
      </c>
      <c r="D784" s="10">
        <v>0</v>
      </c>
      <c r="E784" s="25" t="s">
        <v>29</v>
      </c>
      <c r="F784" s="10">
        <v>9</v>
      </c>
      <c r="G784" s="10">
        <v>1</v>
      </c>
      <c r="H784" s="15">
        <v>3944.2</v>
      </c>
      <c r="I784" s="15">
        <v>3239.5</v>
      </c>
      <c r="J784" s="10">
        <v>2858.9</v>
      </c>
      <c r="K784" s="11">
        <v>140</v>
      </c>
      <c r="L784" s="12">
        <v>12037461.560000001</v>
      </c>
      <c r="M784" s="12">
        <v>0</v>
      </c>
      <c r="N784" s="12">
        <f t="shared" si="187"/>
        <v>1203746.1599999999</v>
      </c>
      <c r="O784" s="12">
        <f t="shared" si="188"/>
        <v>541685.77</v>
      </c>
      <c r="P784" s="12">
        <f t="shared" si="189"/>
        <v>10292029.630000001</v>
      </c>
      <c r="Q784" s="12">
        <f t="shared" si="190"/>
        <v>3715.8393455780215</v>
      </c>
      <c r="R784" s="12">
        <v>29036.9</v>
      </c>
      <c r="S784" s="13">
        <v>43465</v>
      </c>
    </row>
    <row r="785" spans="1:19" s="16" customFormat="1" x14ac:dyDescent="0.3">
      <c r="A785" s="7">
        <v>161</v>
      </c>
      <c r="B785" s="8" t="s">
        <v>681</v>
      </c>
      <c r="C785" s="9">
        <v>1988</v>
      </c>
      <c r="D785" s="10">
        <v>0</v>
      </c>
      <c r="E785" s="25" t="s">
        <v>29</v>
      </c>
      <c r="F785" s="10">
        <v>9</v>
      </c>
      <c r="G785" s="10">
        <v>1</v>
      </c>
      <c r="H785" s="15">
        <v>3673.2</v>
      </c>
      <c r="I785" s="15">
        <v>3107.7</v>
      </c>
      <c r="J785" s="10">
        <v>2898.1</v>
      </c>
      <c r="K785" s="11">
        <v>151</v>
      </c>
      <c r="L785" s="12">
        <v>3911848.45</v>
      </c>
      <c r="M785" s="12">
        <v>0</v>
      </c>
      <c r="N785" s="12">
        <f t="shared" si="187"/>
        <v>391184.85</v>
      </c>
      <c r="O785" s="12">
        <f t="shared" si="188"/>
        <v>176033.18</v>
      </c>
      <c r="P785" s="12">
        <f t="shared" si="189"/>
        <v>3344630.42</v>
      </c>
      <c r="Q785" s="12">
        <f t="shared" si="190"/>
        <v>1258.7599993564374</v>
      </c>
      <c r="R785" s="12">
        <v>29036.9</v>
      </c>
      <c r="S785" s="13">
        <v>43465</v>
      </c>
    </row>
    <row r="786" spans="1:19" s="16" customFormat="1" x14ac:dyDescent="0.3">
      <c r="A786" s="7">
        <v>162</v>
      </c>
      <c r="B786" s="8" t="s">
        <v>682</v>
      </c>
      <c r="C786" s="9">
        <v>1987</v>
      </c>
      <c r="D786" s="10">
        <v>0</v>
      </c>
      <c r="E786" s="25" t="s">
        <v>29</v>
      </c>
      <c r="F786" s="10">
        <v>5</v>
      </c>
      <c r="G786" s="10">
        <v>4</v>
      </c>
      <c r="H786" s="15">
        <v>2982.34</v>
      </c>
      <c r="I786" s="15">
        <v>2637.74</v>
      </c>
      <c r="J786" s="10">
        <v>2393.2399999999998</v>
      </c>
      <c r="K786" s="11">
        <v>123</v>
      </c>
      <c r="L786" s="12">
        <v>8787804.1999999993</v>
      </c>
      <c r="M786" s="12">
        <v>0</v>
      </c>
      <c r="N786" s="12">
        <f t="shared" si="187"/>
        <v>878780.42</v>
      </c>
      <c r="O786" s="12">
        <f t="shared" si="188"/>
        <v>395451.19</v>
      </c>
      <c r="P786" s="12">
        <f t="shared" si="189"/>
        <v>7513572.5899999989</v>
      </c>
      <c r="Q786" s="12">
        <f t="shared" si="190"/>
        <v>3331.5657343028502</v>
      </c>
      <c r="R786" s="12">
        <v>27958.74</v>
      </c>
      <c r="S786" s="13">
        <v>43465</v>
      </c>
    </row>
    <row r="787" spans="1:19" s="16" customFormat="1" x14ac:dyDescent="0.3">
      <c r="A787" s="7">
        <v>163</v>
      </c>
      <c r="B787" s="8" t="s">
        <v>683</v>
      </c>
      <c r="C787" s="9">
        <v>1986</v>
      </c>
      <c r="D787" s="10">
        <v>0</v>
      </c>
      <c r="E787" s="25" t="s">
        <v>29</v>
      </c>
      <c r="F787" s="10">
        <v>5</v>
      </c>
      <c r="G787" s="10">
        <v>2</v>
      </c>
      <c r="H787" s="15">
        <v>3781.66</v>
      </c>
      <c r="I787" s="15">
        <v>3132.66</v>
      </c>
      <c r="J787" s="10">
        <v>3012.06</v>
      </c>
      <c r="K787" s="11">
        <v>196</v>
      </c>
      <c r="L787" s="12">
        <v>18924908.149999999</v>
      </c>
      <c r="M787" s="12">
        <v>0</v>
      </c>
      <c r="N787" s="12">
        <f t="shared" si="187"/>
        <v>1892490.82</v>
      </c>
      <c r="O787" s="12">
        <f t="shared" si="188"/>
        <v>851620.87</v>
      </c>
      <c r="P787" s="12">
        <f t="shared" si="189"/>
        <v>16180796.459999999</v>
      </c>
      <c r="Q787" s="12">
        <f t="shared" si="190"/>
        <v>6041.1625104543737</v>
      </c>
      <c r="R787" s="12">
        <v>27958.74</v>
      </c>
      <c r="S787" s="13">
        <v>43465</v>
      </c>
    </row>
    <row r="788" spans="1:19" s="16" customFormat="1" x14ac:dyDescent="0.3">
      <c r="A788" s="7">
        <v>164</v>
      </c>
      <c r="B788" s="8" t="s">
        <v>684</v>
      </c>
      <c r="C788" s="9">
        <v>1986</v>
      </c>
      <c r="D788" s="10">
        <v>2008</v>
      </c>
      <c r="E788" s="25" t="s">
        <v>69</v>
      </c>
      <c r="F788" s="10">
        <v>5</v>
      </c>
      <c r="G788" s="10">
        <v>5</v>
      </c>
      <c r="H788" s="15">
        <v>3406</v>
      </c>
      <c r="I788" s="15">
        <v>3158.1</v>
      </c>
      <c r="J788" s="10">
        <v>3083.6</v>
      </c>
      <c r="K788" s="11">
        <v>164</v>
      </c>
      <c r="L788" s="12">
        <v>8083902.1399999997</v>
      </c>
      <c r="M788" s="12">
        <v>0</v>
      </c>
      <c r="N788" s="12">
        <v>0</v>
      </c>
      <c r="O788" s="12">
        <f t="shared" ref="O788:O793" si="191">ROUND(L788*0.045,2)</f>
        <v>363775.6</v>
      </c>
      <c r="P788" s="12">
        <f t="shared" si="189"/>
        <v>7720126.54</v>
      </c>
      <c r="Q788" s="12">
        <f t="shared" si="190"/>
        <v>2559.7359614958359</v>
      </c>
      <c r="R788" s="12">
        <v>17606.61</v>
      </c>
      <c r="S788" s="13">
        <v>43465</v>
      </c>
    </row>
    <row r="789" spans="1:19" s="16" customFormat="1" x14ac:dyDescent="0.3">
      <c r="A789" s="7">
        <v>165</v>
      </c>
      <c r="B789" s="8" t="s">
        <v>685</v>
      </c>
      <c r="C789" s="9">
        <v>1987</v>
      </c>
      <c r="D789" s="10">
        <v>0</v>
      </c>
      <c r="E789" s="25" t="s">
        <v>69</v>
      </c>
      <c r="F789" s="10">
        <v>5</v>
      </c>
      <c r="G789" s="10">
        <v>4</v>
      </c>
      <c r="H789" s="15">
        <v>3467.7</v>
      </c>
      <c r="I789" s="15">
        <v>2996.81</v>
      </c>
      <c r="J789" s="10">
        <v>2825.11</v>
      </c>
      <c r="K789" s="11">
        <v>158</v>
      </c>
      <c r="L789" s="12">
        <v>4007577.28</v>
      </c>
      <c r="M789" s="12">
        <v>0</v>
      </c>
      <c r="N789" s="12">
        <f t="shared" si="187"/>
        <v>400757.73</v>
      </c>
      <c r="O789" s="12">
        <f t="shared" si="188"/>
        <v>180340.98</v>
      </c>
      <c r="P789" s="12">
        <f t="shared" si="189"/>
        <v>3426478.57</v>
      </c>
      <c r="Q789" s="12">
        <f t="shared" si="190"/>
        <v>1337.2810688698983</v>
      </c>
      <c r="R789" s="12">
        <v>17606.61</v>
      </c>
      <c r="S789" s="13">
        <v>43465</v>
      </c>
    </row>
    <row r="790" spans="1:19" s="16" customFormat="1" x14ac:dyDescent="0.3">
      <c r="A790" s="7">
        <v>166</v>
      </c>
      <c r="B790" s="8" t="s">
        <v>588</v>
      </c>
      <c r="C790" s="9">
        <v>1987</v>
      </c>
      <c r="D790" s="10">
        <v>0</v>
      </c>
      <c r="E790" s="25" t="s">
        <v>69</v>
      </c>
      <c r="F790" s="10">
        <v>5</v>
      </c>
      <c r="G790" s="10">
        <v>8</v>
      </c>
      <c r="H790" s="15">
        <v>5166</v>
      </c>
      <c r="I790" s="15">
        <v>4577</v>
      </c>
      <c r="J790" s="10">
        <v>4444.2</v>
      </c>
      <c r="K790" s="11">
        <v>193</v>
      </c>
      <c r="L790" s="12">
        <v>14170304.960000001</v>
      </c>
      <c r="M790" s="12">
        <v>0</v>
      </c>
      <c r="N790" s="12">
        <f t="shared" ref="N790" si="192">ROUND(L790*10%,2)</f>
        <v>1417030.5</v>
      </c>
      <c r="O790" s="12">
        <f t="shared" ref="O790" si="193">ROUND(N790*0.45,2)</f>
        <v>637663.73</v>
      </c>
      <c r="P790" s="12">
        <f t="shared" si="189"/>
        <v>12115610.73</v>
      </c>
      <c r="Q790" s="12">
        <f t="shared" si="190"/>
        <v>3095.9809831767534</v>
      </c>
      <c r="R790" s="12">
        <v>17606.61</v>
      </c>
      <c r="S790" s="13">
        <v>43465</v>
      </c>
    </row>
    <row r="791" spans="1:19" s="16" customFormat="1" x14ac:dyDescent="0.3">
      <c r="A791" s="7">
        <v>167</v>
      </c>
      <c r="B791" s="8" t="s">
        <v>686</v>
      </c>
      <c r="C791" s="9">
        <v>1987</v>
      </c>
      <c r="D791" s="10">
        <v>0</v>
      </c>
      <c r="E791" s="25" t="s">
        <v>69</v>
      </c>
      <c r="F791" s="10">
        <v>5</v>
      </c>
      <c r="G791" s="10">
        <v>5</v>
      </c>
      <c r="H791" s="15">
        <v>3607.5</v>
      </c>
      <c r="I791" s="15">
        <v>3191.1</v>
      </c>
      <c r="J791" s="10">
        <v>2806.3</v>
      </c>
      <c r="K791" s="11">
        <v>132</v>
      </c>
      <c r="L791" s="12">
        <v>9897655.3200000003</v>
      </c>
      <c r="M791" s="12">
        <v>0</v>
      </c>
      <c r="N791" s="12">
        <f t="shared" si="187"/>
        <v>989765.53</v>
      </c>
      <c r="O791" s="12">
        <f t="shared" si="188"/>
        <v>445394.49</v>
      </c>
      <c r="P791" s="12">
        <f t="shared" si="189"/>
        <v>8462495.3000000007</v>
      </c>
      <c r="Q791" s="12">
        <f t="shared" si="190"/>
        <v>3101.6437341355645</v>
      </c>
      <c r="R791" s="12">
        <v>17606.61</v>
      </c>
      <c r="S791" s="13">
        <v>43465</v>
      </c>
    </row>
    <row r="792" spans="1:19" s="16" customFormat="1" x14ac:dyDescent="0.3">
      <c r="A792" s="7">
        <v>168</v>
      </c>
      <c r="B792" s="8" t="s">
        <v>687</v>
      </c>
      <c r="C792" s="9">
        <v>1987</v>
      </c>
      <c r="D792" s="10">
        <v>0</v>
      </c>
      <c r="E792" s="25" t="s">
        <v>69</v>
      </c>
      <c r="F792" s="10">
        <v>5</v>
      </c>
      <c r="G792" s="10">
        <v>6</v>
      </c>
      <c r="H792" s="15">
        <v>5433.6</v>
      </c>
      <c r="I792" s="15">
        <v>5006.6000000000004</v>
      </c>
      <c r="J792" s="10">
        <v>4741.8999999999996</v>
      </c>
      <c r="K792" s="11">
        <v>209</v>
      </c>
      <c r="L792" s="12">
        <v>15693678.960000001</v>
      </c>
      <c r="M792" s="12">
        <v>0</v>
      </c>
      <c r="N792" s="12">
        <v>0</v>
      </c>
      <c r="O792" s="12">
        <f t="shared" si="191"/>
        <v>706215.55</v>
      </c>
      <c r="P792" s="12">
        <f t="shared" si="189"/>
        <v>14987463.41</v>
      </c>
      <c r="Q792" s="12">
        <f t="shared" si="190"/>
        <v>3134.5981224783286</v>
      </c>
      <c r="R792" s="12">
        <v>17606.61</v>
      </c>
      <c r="S792" s="13">
        <v>43465</v>
      </c>
    </row>
    <row r="793" spans="1:19" s="16" customFormat="1" x14ac:dyDescent="0.3">
      <c r="A793" s="7">
        <v>169</v>
      </c>
      <c r="B793" s="8" t="s">
        <v>688</v>
      </c>
      <c r="C793" s="9">
        <v>1994</v>
      </c>
      <c r="D793" s="10">
        <v>0</v>
      </c>
      <c r="E793" s="25" t="s">
        <v>69</v>
      </c>
      <c r="F793" s="10">
        <v>9</v>
      </c>
      <c r="G793" s="10">
        <v>4</v>
      </c>
      <c r="H793" s="15">
        <v>6624.2</v>
      </c>
      <c r="I793" s="15">
        <v>5617.2</v>
      </c>
      <c r="J793" s="10">
        <v>5380.9</v>
      </c>
      <c r="K793" s="11">
        <v>244</v>
      </c>
      <c r="L793" s="12">
        <v>9031149.4000000004</v>
      </c>
      <c r="M793" s="12">
        <v>0</v>
      </c>
      <c r="N793" s="12">
        <v>0</v>
      </c>
      <c r="O793" s="12">
        <f t="shared" si="191"/>
        <v>406401.72</v>
      </c>
      <c r="P793" s="12">
        <f t="shared" si="189"/>
        <v>8624747.6799999997</v>
      </c>
      <c r="Q793" s="12">
        <f t="shared" si="190"/>
        <v>1607.7671081677706</v>
      </c>
      <c r="R793" s="12">
        <v>21030.3</v>
      </c>
      <c r="S793" s="13">
        <v>43465</v>
      </c>
    </row>
    <row r="794" spans="1:19" s="16" customFormat="1" x14ac:dyDescent="0.3">
      <c r="A794" s="7">
        <v>170</v>
      </c>
      <c r="B794" s="8" t="s">
        <v>689</v>
      </c>
      <c r="C794" s="9">
        <v>1985</v>
      </c>
      <c r="D794" s="10">
        <v>0</v>
      </c>
      <c r="E794" s="25" t="s">
        <v>29</v>
      </c>
      <c r="F794" s="10">
        <v>2</v>
      </c>
      <c r="G794" s="10">
        <v>3</v>
      </c>
      <c r="H794" s="15">
        <v>705.6</v>
      </c>
      <c r="I794" s="15">
        <v>617</v>
      </c>
      <c r="J794" s="10">
        <v>561.29999999999995</v>
      </c>
      <c r="K794" s="11">
        <v>42</v>
      </c>
      <c r="L794" s="12">
        <v>2002252.75</v>
      </c>
      <c r="M794" s="12">
        <v>0</v>
      </c>
      <c r="N794" s="12">
        <f t="shared" si="187"/>
        <v>200225.28</v>
      </c>
      <c r="O794" s="12">
        <f t="shared" si="188"/>
        <v>90101.38</v>
      </c>
      <c r="P794" s="12">
        <f t="shared" si="189"/>
        <v>1711926.0899999999</v>
      </c>
      <c r="Q794" s="12">
        <f t="shared" si="190"/>
        <v>3245.1422204213936</v>
      </c>
      <c r="R794" s="12">
        <v>27958.74</v>
      </c>
      <c r="S794" s="13">
        <v>43465</v>
      </c>
    </row>
    <row r="795" spans="1:19" s="16" customFormat="1" x14ac:dyDescent="0.3">
      <c r="A795" s="7">
        <v>171</v>
      </c>
      <c r="B795" s="8" t="s">
        <v>690</v>
      </c>
      <c r="C795" s="9">
        <v>1987</v>
      </c>
      <c r="D795" s="10">
        <v>0</v>
      </c>
      <c r="E795" s="25" t="s">
        <v>69</v>
      </c>
      <c r="F795" s="10">
        <v>2</v>
      </c>
      <c r="G795" s="10">
        <v>2</v>
      </c>
      <c r="H795" s="15">
        <v>904.4</v>
      </c>
      <c r="I795" s="15">
        <v>658</v>
      </c>
      <c r="J795" s="10">
        <v>606.1</v>
      </c>
      <c r="K795" s="11">
        <v>23</v>
      </c>
      <c r="L795" s="12">
        <v>1541674.26</v>
      </c>
      <c r="M795" s="12">
        <v>0</v>
      </c>
      <c r="N795" s="12">
        <f t="shared" si="187"/>
        <v>154167.43</v>
      </c>
      <c r="O795" s="12">
        <f t="shared" si="188"/>
        <v>69375.34</v>
      </c>
      <c r="P795" s="12">
        <f t="shared" si="189"/>
        <v>1318131.49</v>
      </c>
      <c r="Q795" s="12">
        <f t="shared" si="190"/>
        <v>2342.9699999999998</v>
      </c>
      <c r="R795" s="12">
        <v>17606.61</v>
      </c>
      <c r="S795" s="13">
        <v>43465</v>
      </c>
    </row>
    <row r="796" spans="1:19" s="2" customFormat="1" ht="13.2" x14ac:dyDescent="0.3">
      <c r="A796" s="10"/>
      <c r="B796" s="186" t="s">
        <v>315</v>
      </c>
      <c r="C796" s="187"/>
      <c r="D796" s="10"/>
      <c r="E796" s="10"/>
      <c r="F796" s="10"/>
      <c r="G796" s="10"/>
      <c r="H796" s="17">
        <f t="shared" ref="H796:P796" si="194">SUM(H782:H795)</f>
        <v>52597.24</v>
      </c>
      <c r="I796" s="17">
        <f t="shared" si="194"/>
        <v>45750.45</v>
      </c>
      <c r="J796" s="17">
        <f t="shared" si="194"/>
        <v>42756.55</v>
      </c>
      <c r="K796" s="17">
        <f t="shared" si="194"/>
        <v>2148</v>
      </c>
      <c r="L796" s="17">
        <f t="shared" si="194"/>
        <v>140554273.88999999</v>
      </c>
      <c r="M796" s="17">
        <f t="shared" si="194"/>
        <v>0</v>
      </c>
      <c r="N796" s="17">
        <f t="shared" si="194"/>
        <v>10774554.369999997</v>
      </c>
      <c r="O796" s="17">
        <f t="shared" si="194"/>
        <v>6324942.3399999999</v>
      </c>
      <c r="P796" s="17">
        <f t="shared" si="194"/>
        <v>123454777.17999999</v>
      </c>
      <c r="Q796" s="17">
        <f t="shared" si="190"/>
        <v>3072.1943475965809</v>
      </c>
      <c r="R796" s="17"/>
      <c r="S796" s="10"/>
    </row>
    <row r="797" spans="1:19" s="2" customFormat="1" ht="15.6" x14ac:dyDescent="0.3">
      <c r="A797" s="10"/>
      <c r="B797" s="188" t="s">
        <v>328</v>
      </c>
      <c r="C797" s="189"/>
      <c r="D797" s="10"/>
      <c r="E797" s="10"/>
      <c r="F797" s="10"/>
      <c r="G797" s="10"/>
      <c r="H797" s="19"/>
      <c r="I797" s="19"/>
      <c r="J797" s="19"/>
      <c r="K797" s="19"/>
      <c r="L797" s="17"/>
      <c r="M797" s="17"/>
      <c r="N797" s="17"/>
      <c r="O797" s="17"/>
      <c r="P797" s="17"/>
      <c r="Q797" s="17"/>
      <c r="R797" s="17"/>
      <c r="S797" s="10"/>
    </row>
    <row r="798" spans="1:19" s="2" customFormat="1" ht="13.2" x14ac:dyDescent="0.3">
      <c r="A798" s="10">
        <v>172</v>
      </c>
      <c r="B798" s="8" t="s">
        <v>691</v>
      </c>
      <c r="C798" s="9">
        <v>1992</v>
      </c>
      <c r="D798" s="10">
        <v>0</v>
      </c>
      <c r="E798" s="25" t="s">
        <v>29</v>
      </c>
      <c r="F798" s="10">
        <v>2</v>
      </c>
      <c r="G798" s="10">
        <v>3</v>
      </c>
      <c r="H798" s="15">
        <v>1240.5899999999999</v>
      </c>
      <c r="I798" s="15">
        <v>1112.3</v>
      </c>
      <c r="J798" s="10">
        <v>957.8</v>
      </c>
      <c r="K798" s="11">
        <v>61</v>
      </c>
      <c r="L798" s="12">
        <v>4386032.47</v>
      </c>
      <c r="M798" s="12">
        <v>0</v>
      </c>
      <c r="N798" s="12">
        <v>0</v>
      </c>
      <c r="O798" s="12">
        <f>ROUND(L798*0.045,2)</f>
        <v>197371.46</v>
      </c>
      <c r="P798" s="12">
        <f>L798-(M798+N798+O798)</f>
        <v>4188661.01</v>
      </c>
      <c r="Q798" s="12">
        <f>L798/I798</f>
        <v>3943.2099883125056</v>
      </c>
      <c r="R798" s="12">
        <v>27958.74</v>
      </c>
      <c r="S798" s="13">
        <v>43465</v>
      </c>
    </row>
    <row r="799" spans="1:19" s="2" customFormat="1" ht="13.2" x14ac:dyDescent="0.3">
      <c r="A799" s="10">
        <v>173</v>
      </c>
      <c r="B799" s="8" t="s">
        <v>692</v>
      </c>
      <c r="C799" s="9">
        <v>1994</v>
      </c>
      <c r="D799" s="10">
        <v>0</v>
      </c>
      <c r="E799" s="25" t="s">
        <v>69</v>
      </c>
      <c r="F799" s="10">
        <v>5</v>
      </c>
      <c r="G799" s="10">
        <v>7</v>
      </c>
      <c r="H799" s="15">
        <v>5307.66</v>
      </c>
      <c r="I799" s="15">
        <v>4522.1000000000004</v>
      </c>
      <c r="J799" s="10">
        <v>2540.84</v>
      </c>
      <c r="K799" s="11">
        <v>261</v>
      </c>
      <c r="L799" s="12">
        <v>24076134.739999998</v>
      </c>
      <c r="M799" s="12">
        <v>0</v>
      </c>
      <c r="N799" s="12">
        <v>0</v>
      </c>
      <c r="O799" s="12">
        <f>ROUND(L799*0.045,2)</f>
        <v>1083426.06</v>
      </c>
      <c r="P799" s="12">
        <f t="shared" ref="P799:P800" si="195">L799-(M799+N799+O799)</f>
        <v>22992708.68</v>
      </c>
      <c r="Q799" s="12">
        <f>L799/I799</f>
        <v>5324.1048937440564</v>
      </c>
      <c r="R799" s="12">
        <v>17606.61</v>
      </c>
      <c r="S799" s="13">
        <v>43465</v>
      </c>
    </row>
    <row r="800" spans="1:19" s="2" customFormat="1" ht="13.2" x14ac:dyDescent="0.3">
      <c r="A800" s="10">
        <v>174</v>
      </c>
      <c r="B800" s="8" t="s">
        <v>1270</v>
      </c>
      <c r="C800" s="9">
        <v>1984</v>
      </c>
      <c r="D800" s="10">
        <v>0</v>
      </c>
      <c r="E800" s="25" t="s">
        <v>54</v>
      </c>
      <c r="F800" s="10">
        <v>2</v>
      </c>
      <c r="G800" s="10">
        <v>3</v>
      </c>
      <c r="H800" s="15">
        <v>815.6</v>
      </c>
      <c r="I800" s="15">
        <v>733.1</v>
      </c>
      <c r="J800" s="10">
        <v>375</v>
      </c>
      <c r="K800" s="11">
        <v>43</v>
      </c>
      <c r="L800" s="12">
        <v>1602146.06</v>
      </c>
      <c r="M800" s="12">
        <v>0</v>
      </c>
      <c r="N800" s="12">
        <v>0</v>
      </c>
      <c r="O800" s="12">
        <v>0</v>
      </c>
      <c r="P800" s="12">
        <f t="shared" si="195"/>
        <v>1602146.06</v>
      </c>
      <c r="Q800" s="12">
        <f>L800/I800</f>
        <v>2185.4399945437185</v>
      </c>
      <c r="R800" s="12">
        <v>10685.67</v>
      </c>
      <c r="S800" s="13">
        <v>43465</v>
      </c>
    </row>
    <row r="801" spans="1:19" s="2" customFormat="1" ht="13.2" x14ac:dyDescent="0.3">
      <c r="A801" s="10"/>
      <c r="B801" s="186" t="s">
        <v>327</v>
      </c>
      <c r="C801" s="187"/>
      <c r="D801" s="10"/>
      <c r="E801" s="10"/>
      <c r="F801" s="10"/>
      <c r="G801" s="10"/>
      <c r="H801" s="42">
        <f t="shared" ref="H801:M801" si="196">SUM(H798:H800)</f>
        <v>7363.85</v>
      </c>
      <c r="I801" s="42">
        <f t="shared" si="196"/>
        <v>6367.5000000000009</v>
      </c>
      <c r="J801" s="42">
        <f t="shared" si="196"/>
        <v>3873.6400000000003</v>
      </c>
      <c r="K801" s="42">
        <f t="shared" si="196"/>
        <v>365</v>
      </c>
      <c r="L801" s="42">
        <f t="shared" si="196"/>
        <v>30064313.269999996</v>
      </c>
      <c r="M801" s="42">
        <f t="shared" si="196"/>
        <v>0</v>
      </c>
      <c r="N801" s="42">
        <f>SUM(N798:N799)</f>
        <v>0</v>
      </c>
      <c r="O801" s="42">
        <f>SUM(O798:O799)</f>
        <v>1280797.52</v>
      </c>
      <c r="P801" s="42">
        <f>SUM(P798:P800)</f>
        <v>28783515.749999996</v>
      </c>
      <c r="Q801" s="17">
        <f>L801/I801</f>
        <v>4721.5254448370615</v>
      </c>
      <c r="R801" s="17"/>
      <c r="S801" s="10"/>
    </row>
    <row r="802" spans="1:19" s="6" customFormat="1" ht="15.6" x14ac:dyDescent="0.3">
      <c r="A802" s="10"/>
      <c r="B802" s="195" t="s">
        <v>329</v>
      </c>
      <c r="C802" s="195"/>
      <c r="D802" s="10"/>
      <c r="E802" s="10"/>
      <c r="F802" s="10"/>
      <c r="G802" s="10"/>
      <c r="H802" s="10"/>
      <c r="I802" s="10"/>
      <c r="J802" s="10"/>
      <c r="K802" s="115"/>
      <c r="L802" s="12"/>
      <c r="M802" s="12"/>
      <c r="N802" s="12"/>
      <c r="O802" s="12"/>
      <c r="P802" s="12"/>
      <c r="Q802" s="12"/>
      <c r="R802" s="12"/>
      <c r="S802" s="10"/>
    </row>
    <row r="803" spans="1:19" s="6" customFormat="1" x14ac:dyDescent="0.3">
      <c r="A803" s="7">
        <v>175</v>
      </c>
      <c r="B803" s="8" t="s">
        <v>214</v>
      </c>
      <c r="C803" s="9">
        <v>1990</v>
      </c>
      <c r="D803" s="10">
        <v>0</v>
      </c>
      <c r="E803" s="25" t="s">
        <v>69</v>
      </c>
      <c r="F803" s="10">
        <v>5</v>
      </c>
      <c r="G803" s="10">
        <v>6</v>
      </c>
      <c r="H803" s="15">
        <v>12610.4</v>
      </c>
      <c r="I803" s="15">
        <v>7440.3</v>
      </c>
      <c r="J803" s="10">
        <v>7308.4</v>
      </c>
      <c r="K803" s="11">
        <v>411</v>
      </c>
      <c r="L803" s="12">
        <v>8360149.7999999998</v>
      </c>
      <c r="M803" s="12">
        <v>0</v>
      </c>
      <c r="N803" s="12">
        <v>0</v>
      </c>
      <c r="O803" s="12">
        <f t="shared" ref="O803:O808" si="197">ROUND(L803*0.045,2)</f>
        <v>376206.74</v>
      </c>
      <c r="P803" s="12">
        <f t="shared" ref="P803:P808" si="198">L803-(M803+N803+O803)</f>
        <v>7983943.0599999996</v>
      </c>
      <c r="Q803" s="12">
        <f t="shared" ref="Q803:Q809" si="199">L803/I803</f>
        <v>1123.6307406959397</v>
      </c>
      <c r="R803" s="12">
        <v>17606.61</v>
      </c>
      <c r="S803" s="13">
        <v>43465</v>
      </c>
    </row>
    <row r="804" spans="1:19" s="6" customFormat="1" x14ac:dyDescent="0.3">
      <c r="A804" s="7">
        <v>176</v>
      </c>
      <c r="B804" s="8" t="s">
        <v>114</v>
      </c>
      <c r="C804" s="9">
        <v>1991</v>
      </c>
      <c r="D804" s="10">
        <v>0</v>
      </c>
      <c r="E804" s="25" t="s">
        <v>69</v>
      </c>
      <c r="F804" s="10">
        <v>5</v>
      </c>
      <c r="G804" s="10">
        <v>3</v>
      </c>
      <c r="H804" s="15">
        <v>6268.3</v>
      </c>
      <c r="I804" s="15">
        <v>3670.5</v>
      </c>
      <c r="J804" s="10">
        <v>3670.5</v>
      </c>
      <c r="K804" s="11">
        <v>220</v>
      </c>
      <c r="L804" s="12">
        <v>5226177.41</v>
      </c>
      <c r="M804" s="12">
        <v>0</v>
      </c>
      <c r="N804" s="12">
        <v>0</v>
      </c>
      <c r="O804" s="12">
        <f t="shared" si="197"/>
        <v>235177.98</v>
      </c>
      <c r="P804" s="12">
        <f t="shared" si="198"/>
        <v>4990999.43</v>
      </c>
      <c r="Q804" s="12">
        <f t="shared" si="199"/>
        <v>1423.8325595967851</v>
      </c>
      <c r="R804" s="12">
        <v>17606.61</v>
      </c>
      <c r="S804" s="13">
        <v>43465</v>
      </c>
    </row>
    <row r="805" spans="1:19" s="27" customFormat="1" ht="13.2" x14ac:dyDescent="0.3">
      <c r="A805" s="7">
        <v>177</v>
      </c>
      <c r="B805" s="8" t="s">
        <v>693</v>
      </c>
      <c r="C805" s="9">
        <v>1992</v>
      </c>
      <c r="D805" s="10">
        <v>0</v>
      </c>
      <c r="E805" s="25" t="s">
        <v>69</v>
      </c>
      <c r="F805" s="10">
        <v>5</v>
      </c>
      <c r="G805" s="10">
        <v>3</v>
      </c>
      <c r="H805" s="15">
        <v>6230</v>
      </c>
      <c r="I805" s="15">
        <v>3700.7</v>
      </c>
      <c r="J805" s="10">
        <v>3700.7</v>
      </c>
      <c r="K805" s="11">
        <v>188</v>
      </c>
      <c r="L805" s="12">
        <v>5226177.41</v>
      </c>
      <c r="M805" s="12">
        <v>0</v>
      </c>
      <c r="N805" s="12">
        <v>0</v>
      </c>
      <c r="O805" s="12">
        <f t="shared" si="197"/>
        <v>235177.98</v>
      </c>
      <c r="P805" s="12">
        <f t="shared" si="198"/>
        <v>4990999.43</v>
      </c>
      <c r="Q805" s="12">
        <f t="shared" si="199"/>
        <v>1412.2132056097496</v>
      </c>
      <c r="R805" s="12">
        <v>17606.61</v>
      </c>
      <c r="S805" s="13">
        <v>43465</v>
      </c>
    </row>
    <row r="806" spans="1:19" s="6" customFormat="1" x14ac:dyDescent="0.3">
      <c r="A806" s="7">
        <v>178</v>
      </c>
      <c r="B806" s="8" t="s">
        <v>694</v>
      </c>
      <c r="C806" s="9">
        <v>1986</v>
      </c>
      <c r="D806" s="10">
        <v>0</v>
      </c>
      <c r="E806" s="25" t="s">
        <v>69</v>
      </c>
      <c r="F806" s="10">
        <v>5</v>
      </c>
      <c r="G806" s="10">
        <v>6</v>
      </c>
      <c r="H806" s="15">
        <v>12438.7</v>
      </c>
      <c r="I806" s="15">
        <v>7310.7</v>
      </c>
      <c r="J806" s="10">
        <v>7130.1</v>
      </c>
      <c r="K806" s="11">
        <v>400</v>
      </c>
      <c r="L806" s="12">
        <v>19136289.859999999</v>
      </c>
      <c r="M806" s="12">
        <v>0</v>
      </c>
      <c r="N806" s="12">
        <v>0</v>
      </c>
      <c r="O806" s="12">
        <f t="shared" si="197"/>
        <v>861133.04</v>
      </c>
      <c r="P806" s="12">
        <f t="shared" si="198"/>
        <v>18275156.82</v>
      </c>
      <c r="Q806" s="12">
        <f t="shared" si="199"/>
        <v>2617.5728534887221</v>
      </c>
      <c r="R806" s="12">
        <v>17606.61</v>
      </c>
      <c r="S806" s="13">
        <v>43465</v>
      </c>
    </row>
    <row r="807" spans="1:19" s="6" customFormat="1" x14ac:dyDescent="0.3">
      <c r="A807" s="7">
        <v>179</v>
      </c>
      <c r="B807" s="8" t="s">
        <v>562</v>
      </c>
      <c r="C807" s="9">
        <v>1989</v>
      </c>
      <c r="D807" s="10">
        <v>0</v>
      </c>
      <c r="E807" s="25" t="s">
        <v>69</v>
      </c>
      <c r="F807" s="10">
        <v>5</v>
      </c>
      <c r="G807" s="10">
        <v>6</v>
      </c>
      <c r="H807" s="15">
        <v>12534.6</v>
      </c>
      <c r="I807" s="15">
        <v>7327.5</v>
      </c>
      <c r="J807" s="10">
        <v>7204.3</v>
      </c>
      <c r="K807" s="11">
        <v>429</v>
      </c>
      <c r="L807" s="12">
        <v>10718960.109999999</v>
      </c>
      <c r="M807" s="12">
        <v>0</v>
      </c>
      <c r="N807" s="12">
        <v>0</v>
      </c>
      <c r="O807" s="12">
        <f t="shared" si="197"/>
        <v>482353.2</v>
      </c>
      <c r="P807" s="12">
        <f t="shared" si="198"/>
        <v>10236606.91</v>
      </c>
      <c r="Q807" s="12">
        <f t="shared" si="199"/>
        <v>1462.840001364722</v>
      </c>
      <c r="R807" s="12">
        <v>17606.61</v>
      </c>
      <c r="S807" s="13">
        <v>43465</v>
      </c>
    </row>
    <row r="808" spans="1:19" s="6" customFormat="1" x14ac:dyDescent="0.3">
      <c r="A808" s="7">
        <v>180</v>
      </c>
      <c r="B808" s="8" t="s">
        <v>695</v>
      </c>
      <c r="C808" s="9">
        <v>1988</v>
      </c>
      <c r="D808" s="10">
        <v>0</v>
      </c>
      <c r="E808" s="25" t="s">
        <v>69</v>
      </c>
      <c r="F808" s="10">
        <v>5</v>
      </c>
      <c r="G808" s="10">
        <v>3</v>
      </c>
      <c r="H808" s="15">
        <v>8893.7000000000007</v>
      </c>
      <c r="I808" s="15">
        <v>5134.5</v>
      </c>
      <c r="J808" s="10">
        <v>4925.7</v>
      </c>
      <c r="K808" s="11">
        <v>336</v>
      </c>
      <c r="L808" s="12">
        <v>5880508.6299999999</v>
      </c>
      <c r="M808" s="12">
        <v>0</v>
      </c>
      <c r="N808" s="12">
        <v>0</v>
      </c>
      <c r="O808" s="12">
        <f t="shared" si="197"/>
        <v>264622.89</v>
      </c>
      <c r="P808" s="12">
        <f t="shared" si="198"/>
        <v>5615885.7400000002</v>
      </c>
      <c r="Q808" s="12">
        <f t="shared" si="199"/>
        <v>1145.2933352809425</v>
      </c>
      <c r="R808" s="12">
        <v>17606.61</v>
      </c>
      <c r="S808" s="13">
        <v>43465</v>
      </c>
    </row>
    <row r="809" spans="1:19" s="5" customFormat="1" ht="13.2" x14ac:dyDescent="0.3">
      <c r="A809" s="170"/>
      <c r="B809" s="192" t="s">
        <v>339</v>
      </c>
      <c r="C809" s="192"/>
      <c r="D809" s="19"/>
      <c r="E809" s="19"/>
      <c r="F809" s="19"/>
      <c r="G809" s="19"/>
      <c r="H809" s="17">
        <f t="shared" ref="H809:P809" si="200">ROUND(SUM(H803:H808),2)</f>
        <v>58975.7</v>
      </c>
      <c r="I809" s="17">
        <f t="shared" si="200"/>
        <v>34584.199999999997</v>
      </c>
      <c r="J809" s="17">
        <f t="shared" si="200"/>
        <v>33939.699999999997</v>
      </c>
      <c r="K809" s="17">
        <f t="shared" si="200"/>
        <v>1984</v>
      </c>
      <c r="L809" s="17">
        <f t="shared" si="200"/>
        <v>54548263.219999999</v>
      </c>
      <c r="M809" s="17">
        <f t="shared" si="200"/>
        <v>0</v>
      </c>
      <c r="N809" s="17">
        <f t="shared" si="200"/>
        <v>0</v>
      </c>
      <c r="O809" s="17">
        <f t="shared" si="200"/>
        <v>2454671.83</v>
      </c>
      <c r="P809" s="17">
        <f t="shared" si="200"/>
        <v>52093591.390000001</v>
      </c>
      <c r="Q809" s="17">
        <f t="shared" si="199"/>
        <v>1577.2596509388682</v>
      </c>
      <c r="R809" s="17"/>
      <c r="S809" s="13"/>
    </row>
    <row r="810" spans="1:19" s="6" customFormat="1" ht="15.6" x14ac:dyDescent="0.3">
      <c r="A810" s="10"/>
      <c r="B810" s="195" t="s">
        <v>340</v>
      </c>
      <c r="C810" s="195"/>
      <c r="D810" s="10"/>
      <c r="E810" s="10"/>
      <c r="F810" s="10"/>
      <c r="G810" s="10"/>
      <c r="H810" s="10"/>
      <c r="I810" s="10"/>
      <c r="J810" s="10"/>
      <c r="K810" s="115"/>
      <c r="L810" s="12"/>
      <c r="M810" s="12"/>
      <c r="N810" s="12"/>
      <c r="O810" s="12"/>
      <c r="P810" s="12"/>
      <c r="Q810" s="17"/>
      <c r="R810" s="12"/>
      <c r="S810" s="10"/>
    </row>
    <row r="811" spans="1:19" s="16" customFormat="1" x14ac:dyDescent="0.3">
      <c r="A811" s="7">
        <v>181</v>
      </c>
      <c r="B811" s="8" t="s">
        <v>1350</v>
      </c>
      <c r="C811" s="9">
        <v>1982</v>
      </c>
      <c r="D811" s="10">
        <v>0</v>
      </c>
      <c r="E811" s="25" t="s">
        <v>29</v>
      </c>
      <c r="F811" s="10">
        <v>5</v>
      </c>
      <c r="G811" s="10">
        <v>6</v>
      </c>
      <c r="H811" s="15">
        <v>5090.2</v>
      </c>
      <c r="I811" s="15">
        <v>4584.6000000000004</v>
      </c>
      <c r="J811" s="10">
        <v>3703</v>
      </c>
      <c r="K811" s="11">
        <v>232</v>
      </c>
      <c r="L811" s="12">
        <v>14272621.310000001</v>
      </c>
      <c r="M811" s="12">
        <v>0</v>
      </c>
      <c r="N811" s="12">
        <v>0</v>
      </c>
      <c r="O811" s="12">
        <f>ROUND(L811*0.045,2)</f>
        <v>642267.96</v>
      </c>
      <c r="P811" s="12">
        <f>L811-(M811+N811+O811)</f>
        <v>13630353.350000001</v>
      </c>
      <c r="Q811" s="12">
        <f t="shared" ref="Q811:Q816" si="201">L811/I811</f>
        <v>3113.1661017318847</v>
      </c>
      <c r="R811" s="12">
        <v>27958.74</v>
      </c>
      <c r="S811" s="13">
        <v>43465</v>
      </c>
    </row>
    <row r="812" spans="1:19" s="16" customFormat="1" x14ac:dyDescent="0.3">
      <c r="A812" s="7">
        <v>182</v>
      </c>
      <c r="B812" s="8" t="s">
        <v>1351</v>
      </c>
      <c r="C812" s="9">
        <v>1983</v>
      </c>
      <c r="D812" s="10">
        <v>0</v>
      </c>
      <c r="E812" s="25" t="s">
        <v>29</v>
      </c>
      <c r="F812" s="10">
        <v>5</v>
      </c>
      <c r="G812" s="10">
        <v>6</v>
      </c>
      <c r="H812" s="15">
        <v>5012.5</v>
      </c>
      <c r="I812" s="15">
        <v>4507.2</v>
      </c>
      <c r="J812" s="10">
        <v>4268.2</v>
      </c>
      <c r="K812" s="11">
        <v>303</v>
      </c>
      <c r="L812" s="12">
        <v>15087476.66</v>
      </c>
      <c r="M812" s="12">
        <v>0</v>
      </c>
      <c r="N812" s="12">
        <v>0</v>
      </c>
      <c r="O812" s="12">
        <f>ROUND(L812*0.045,2)</f>
        <v>678936.45</v>
      </c>
      <c r="P812" s="12">
        <f>L812-(M812+N812+O812)</f>
        <v>14408540.210000001</v>
      </c>
      <c r="Q812" s="12">
        <f t="shared" si="201"/>
        <v>3347.4167243521479</v>
      </c>
      <c r="R812" s="12">
        <v>27958.74</v>
      </c>
      <c r="S812" s="13">
        <v>43465</v>
      </c>
    </row>
    <row r="813" spans="1:19" s="16" customFormat="1" x14ac:dyDescent="0.3">
      <c r="A813" s="7">
        <v>183</v>
      </c>
      <c r="B813" s="8" t="s">
        <v>1352</v>
      </c>
      <c r="C813" s="9">
        <v>1982</v>
      </c>
      <c r="D813" s="10">
        <v>0</v>
      </c>
      <c r="E813" s="25" t="s">
        <v>29</v>
      </c>
      <c r="F813" s="10">
        <v>5</v>
      </c>
      <c r="G813" s="10">
        <v>6</v>
      </c>
      <c r="H813" s="15">
        <v>5020.6000000000004</v>
      </c>
      <c r="I813" s="15">
        <v>4500.8</v>
      </c>
      <c r="J813" s="10">
        <v>4274.3</v>
      </c>
      <c r="K813" s="11">
        <v>352</v>
      </c>
      <c r="L813" s="12">
        <v>11158653.41</v>
      </c>
      <c r="M813" s="12">
        <v>0</v>
      </c>
      <c r="N813" s="12">
        <v>0</v>
      </c>
      <c r="O813" s="12">
        <f>ROUND(L813*0.045,2)</f>
        <v>502139.4</v>
      </c>
      <c r="P813" s="12">
        <f>L813-(M813+N813+O813)</f>
        <v>10656514.01</v>
      </c>
      <c r="Q813" s="12">
        <f t="shared" si="201"/>
        <v>2479.2600004443652</v>
      </c>
      <c r="R813" s="12">
        <v>27958.74</v>
      </c>
      <c r="S813" s="13">
        <v>43465</v>
      </c>
    </row>
    <row r="814" spans="1:19" s="16" customFormat="1" ht="26.4" x14ac:dyDescent="0.3">
      <c r="A814" s="7">
        <v>184</v>
      </c>
      <c r="B814" s="8" t="s">
        <v>696</v>
      </c>
      <c r="C814" s="9">
        <v>1991</v>
      </c>
      <c r="D814" s="10">
        <v>0</v>
      </c>
      <c r="E814" s="25" t="s">
        <v>29</v>
      </c>
      <c r="F814" s="10">
        <v>2</v>
      </c>
      <c r="G814" s="10">
        <v>2</v>
      </c>
      <c r="H814" s="15">
        <v>1317.4</v>
      </c>
      <c r="I814" s="15">
        <v>1032.0999999999999</v>
      </c>
      <c r="J814" s="10">
        <v>1032.0999999999999</v>
      </c>
      <c r="K814" s="11">
        <v>74</v>
      </c>
      <c r="L814" s="12">
        <v>456064.35</v>
      </c>
      <c r="M814" s="12">
        <v>0</v>
      </c>
      <c r="N814" s="12">
        <v>0</v>
      </c>
      <c r="O814" s="12">
        <f>ROUND(L814*0.045,2)</f>
        <v>20522.900000000001</v>
      </c>
      <c r="P814" s="12">
        <f>L814-(M814+N814+O814)</f>
        <v>435541.44999999995</v>
      </c>
      <c r="Q814" s="12">
        <f t="shared" si="201"/>
        <v>441.88000193779675</v>
      </c>
      <c r="R814" s="12">
        <v>27958.74</v>
      </c>
      <c r="S814" s="13">
        <v>43465</v>
      </c>
    </row>
    <row r="815" spans="1:19" s="16" customFormat="1" x14ac:dyDescent="0.3">
      <c r="A815" s="7">
        <v>185</v>
      </c>
      <c r="B815" s="8" t="s">
        <v>1353</v>
      </c>
      <c r="C815" s="9">
        <v>1983</v>
      </c>
      <c r="D815" s="10">
        <v>0</v>
      </c>
      <c r="E815" s="25" t="s">
        <v>29</v>
      </c>
      <c r="F815" s="10">
        <v>5</v>
      </c>
      <c r="G815" s="10">
        <v>4</v>
      </c>
      <c r="H815" s="15">
        <v>3703.6</v>
      </c>
      <c r="I815" s="15">
        <v>3363.53</v>
      </c>
      <c r="J815" s="10">
        <v>3060.83</v>
      </c>
      <c r="K815" s="11">
        <v>193</v>
      </c>
      <c r="L815" s="12">
        <v>18391674.66</v>
      </c>
      <c r="M815" s="12">
        <v>0</v>
      </c>
      <c r="N815" s="12">
        <v>0</v>
      </c>
      <c r="O815" s="12">
        <f>ROUND(L815*0.045,2)</f>
        <v>827625.36</v>
      </c>
      <c r="P815" s="12">
        <f>L815-(M815+N815+O815)</f>
        <v>17564049.300000001</v>
      </c>
      <c r="Q815" s="12">
        <f t="shared" si="201"/>
        <v>5467.9680752067025</v>
      </c>
      <c r="R815" s="12">
        <v>27958.74</v>
      </c>
      <c r="S815" s="13">
        <v>43465</v>
      </c>
    </row>
    <row r="816" spans="1:19" s="55" customFormat="1" ht="13.2" x14ac:dyDescent="0.3">
      <c r="A816" s="19"/>
      <c r="B816" s="192" t="s">
        <v>343</v>
      </c>
      <c r="C816" s="192"/>
      <c r="D816" s="19"/>
      <c r="E816" s="19"/>
      <c r="F816" s="19"/>
      <c r="G816" s="19"/>
      <c r="H816" s="17">
        <f t="shared" ref="H816:P816" si="202">SUM(H811:H815)</f>
        <v>20144.3</v>
      </c>
      <c r="I816" s="17">
        <f t="shared" si="202"/>
        <v>17988.23</v>
      </c>
      <c r="J816" s="17">
        <f t="shared" si="202"/>
        <v>16338.43</v>
      </c>
      <c r="K816" s="101">
        <f t="shared" si="202"/>
        <v>1154</v>
      </c>
      <c r="L816" s="17">
        <f t="shared" si="202"/>
        <v>59366490.390000001</v>
      </c>
      <c r="M816" s="17">
        <f t="shared" si="202"/>
        <v>0</v>
      </c>
      <c r="N816" s="17">
        <f t="shared" si="202"/>
        <v>0</v>
      </c>
      <c r="O816" s="17">
        <f t="shared" si="202"/>
        <v>2671492.0699999998</v>
      </c>
      <c r="P816" s="17">
        <f t="shared" si="202"/>
        <v>56694998.320000008</v>
      </c>
      <c r="Q816" s="17">
        <f t="shared" si="201"/>
        <v>3300.2963821343178</v>
      </c>
      <c r="R816" s="17"/>
      <c r="S816" s="19"/>
    </row>
    <row r="817" spans="1:19" s="6" customFormat="1" ht="15.6" x14ac:dyDescent="0.3">
      <c r="B817" s="195" t="s">
        <v>344</v>
      </c>
      <c r="C817" s="195"/>
      <c r="D817" s="102"/>
      <c r="E817" s="10"/>
      <c r="F817" s="10"/>
      <c r="G817" s="10"/>
      <c r="H817" s="10"/>
      <c r="I817" s="10"/>
      <c r="J817" s="10"/>
      <c r="K817" s="10"/>
      <c r="L817" s="12"/>
      <c r="M817" s="12"/>
      <c r="N817" s="12"/>
      <c r="O817" s="12"/>
      <c r="P817" s="12"/>
      <c r="Q817" s="12"/>
      <c r="R817" s="12"/>
      <c r="S817" s="10"/>
    </row>
    <row r="818" spans="1:19" s="16" customFormat="1" x14ac:dyDescent="0.3">
      <c r="A818" s="7">
        <v>186</v>
      </c>
      <c r="B818" s="8" t="s">
        <v>308</v>
      </c>
      <c r="C818" s="9">
        <v>1985</v>
      </c>
      <c r="D818" s="10">
        <v>0</v>
      </c>
      <c r="E818" s="25" t="s">
        <v>29</v>
      </c>
      <c r="F818" s="10">
        <v>9</v>
      </c>
      <c r="G818" s="10">
        <v>6</v>
      </c>
      <c r="H818" s="15">
        <v>14221</v>
      </c>
      <c r="I818" s="15">
        <v>11321.8</v>
      </c>
      <c r="J818" s="10">
        <v>10859.2</v>
      </c>
      <c r="K818" s="11">
        <v>636</v>
      </c>
      <c r="L818" s="12">
        <v>47017697.770000003</v>
      </c>
      <c r="M818" s="12">
        <v>0</v>
      </c>
      <c r="N818" s="12">
        <f>ROUND(L818*10%,2)</f>
        <v>4701769.78</v>
      </c>
      <c r="O818" s="12">
        <f>ROUND(N818*0.45,2)</f>
        <v>2115796.4</v>
      </c>
      <c r="P818" s="12">
        <f>L818-(M818+N818+O818)</f>
        <v>40200131.590000004</v>
      </c>
      <c r="Q818" s="12">
        <v>6910.1759207899804</v>
      </c>
      <c r="R818" s="12">
        <v>29036.9</v>
      </c>
      <c r="S818" s="13">
        <v>43465</v>
      </c>
    </row>
    <row r="819" spans="1:19" s="16" customFormat="1" x14ac:dyDescent="0.3">
      <c r="A819" s="7">
        <v>187</v>
      </c>
      <c r="B819" s="8" t="s">
        <v>697</v>
      </c>
      <c r="C819" s="9">
        <v>1984</v>
      </c>
      <c r="D819" s="10">
        <v>0</v>
      </c>
      <c r="E819" s="25" t="s">
        <v>69</v>
      </c>
      <c r="F819" s="10">
        <v>5</v>
      </c>
      <c r="G819" s="10">
        <v>4</v>
      </c>
      <c r="H819" s="15">
        <v>4482.7</v>
      </c>
      <c r="I819" s="15">
        <v>3244.6</v>
      </c>
      <c r="J819" s="10">
        <v>3241.5</v>
      </c>
      <c r="K819" s="11">
        <v>190</v>
      </c>
      <c r="L819" s="12">
        <v>10448682.720000001</v>
      </c>
      <c r="M819" s="12">
        <v>0</v>
      </c>
      <c r="N819" s="12">
        <v>0</v>
      </c>
      <c r="O819" s="12">
        <f>ROUND(L819*0.045,2)</f>
        <v>470190.72</v>
      </c>
      <c r="P819" s="12">
        <f>L819-(M819+N819+O819)</f>
        <v>9978492</v>
      </c>
      <c r="Q819" s="12">
        <v>3220.3299975343652</v>
      </c>
      <c r="R819" s="12">
        <v>17606.61</v>
      </c>
      <c r="S819" s="13">
        <v>43465</v>
      </c>
    </row>
    <row r="820" spans="1:19" s="16" customFormat="1" x14ac:dyDescent="0.3">
      <c r="A820" s="7">
        <v>188</v>
      </c>
      <c r="B820" s="8" t="s">
        <v>698</v>
      </c>
      <c r="C820" s="9">
        <v>1984</v>
      </c>
      <c r="D820" s="10">
        <v>0</v>
      </c>
      <c r="E820" s="25" t="s">
        <v>69</v>
      </c>
      <c r="F820" s="10">
        <v>5</v>
      </c>
      <c r="G820" s="10">
        <v>4</v>
      </c>
      <c r="H820" s="15">
        <v>4489</v>
      </c>
      <c r="I820" s="15">
        <v>3308.1</v>
      </c>
      <c r="J820" s="10">
        <v>3250.3</v>
      </c>
      <c r="K820" s="11">
        <v>204</v>
      </c>
      <c r="L820" s="12">
        <v>1274261.93</v>
      </c>
      <c r="M820" s="12">
        <v>0</v>
      </c>
      <c r="N820" s="12">
        <v>0</v>
      </c>
      <c r="O820" s="12">
        <f>ROUND(L820*0.045,2)</f>
        <v>57341.79</v>
      </c>
      <c r="P820" s="12">
        <f>L820-(M820+N820+O820)</f>
        <v>1216920.1399999999</v>
      </c>
      <c r="Q820" s="12">
        <v>2054.8099996977116</v>
      </c>
      <c r="R820" s="12">
        <v>17606.61</v>
      </c>
      <c r="S820" s="13">
        <v>43465</v>
      </c>
    </row>
    <row r="821" spans="1:19" s="16" customFormat="1" x14ac:dyDescent="0.3">
      <c r="A821" s="7">
        <v>189</v>
      </c>
      <c r="B821" s="8" t="s">
        <v>699</v>
      </c>
      <c r="C821" s="9">
        <v>1984</v>
      </c>
      <c r="D821" s="10">
        <v>0</v>
      </c>
      <c r="E821" s="25" t="s">
        <v>69</v>
      </c>
      <c r="F821" s="10">
        <v>5</v>
      </c>
      <c r="G821" s="10">
        <v>4</v>
      </c>
      <c r="H821" s="15">
        <v>3653.9</v>
      </c>
      <c r="I821" s="15">
        <v>3332.8</v>
      </c>
      <c r="J821" s="10">
        <v>3332.8</v>
      </c>
      <c r="K821" s="11">
        <v>212</v>
      </c>
      <c r="L821" s="12">
        <v>1283776.24</v>
      </c>
      <c r="M821" s="12">
        <v>0</v>
      </c>
      <c r="N821" s="12">
        <v>0</v>
      </c>
      <c r="O821" s="12">
        <f>ROUND(L821*0.045,2)</f>
        <v>57769.93</v>
      </c>
      <c r="P821" s="12">
        <f>L821-(M821+N821+O821)</f>
        <v>1226006.31</v>
      </c>
      <c r="Q821" s="12">
        <f>L821/I821</f>
        <v>385.19450312049923</v>
      </c>
      <c r="R821" s="12">
        <v>17606.61</v>
      </c>
      <c r="S821" s="13">
        <v>43465</v>
      </c>
    </row>
    <row r="822" spans="1:19" s="16" customFormat="1" x14ac:dyDescent="0.3">
      <c r="A822" s="7">
        <v>190</v>
      </c>
      <c r="B822" s="8" t="s">
        <v>700</v>
      </c>
      <c r="C822" s="9">
        <v>1985</v>
      </c>
      <c r="D822" s="10">
        <v>0</v>
      </c>
      <c r="E822" s="25" t="s">
        <v>69</v>
      </c>
      <c r="F822" s="10">
        <v>5</v>
      </c>
      <c r="G822" s="10">
        <v>4</v>
      </c>
      <c r="H822" s="15">
        <v>3702.9</v>
      </c>
      <c r="I822" s="15">
        <v>3350.92</v>
      </c>
      <c r="J822" s="10">
        <v>3291.22</v>
      </c>
      <c r="K822" s="11">
        <v>196</v>
      </c>
      <c r="L822" s="12">
        <v>15063769.73</v>
      </c>
      <c r="M822" s="12">
        <v>0</v>
      </c>
      <c r="N822" s="12">
        <f>ROUND(L822*10%,2)</f>
        <v>1506376.97</v>
      </c>
      <c r="O822" s="12">
        <f>ROUND(N822*0.45,2)</f>
        <v>677869.64</v>
      </c>
      <c r="P822" s="12">
        <f>L822-(M822+N822+O822)</f>
        <v>12879523.120000001</v>
      </c>
      <c r="Q822" s="12">
        <v>6610.1750713236961</v>
      </c>
      <c r="R822" s="12">
        <v>17606.61</v>
      </c>
      <c r="S822" s="13">
        <v>43465</v>
      </c>
    </row>
    <row r="823" spans="1:19" s="31" customFormat="1" x14ac:dyDescent="0.3">
      <c r="A823" s="19"/>
      <c r="B823" s="186" t="s">
        <v>349</v>
      </c>
      <c r="C823" s="187"/>
      <c r="D823" s="19"/>
      <c r="E823" s="19"/>
      <c r="F823" s="19"/>
      <c r="G823" s="19"/>
      <c r="H823" s="17">
        <f t="shared" ref="H823:P823" si="203">ROUND(SUM(H818:H822),2)</f>
        <v>30549.5</v>
      </c>
      <c r="I823" s="17">
        <f t="shared" si="203"/>
        <v>24558.22</v>
      </c>
      <c r="J823" s="17">
        <f t="shared" si="203"/>
        <v>23975.02</v>
      </c>
      <c r="K823" s="101">
        <f t="shared" si="203"/>
        <v>1438</v>
      </c>
      <c r="L823" s="17">
        <f t="shared" si="203"/>
        <v>75088188.390000001</v>
      </c>
      <c r="M823" s="17">
        <f t="shared" si="203"/>
        <v>0</v>
      </c>
      <c r="N823" s="17">
        <f t="shared" si="203"/>
        <v>6208146.75</v>
      </c>
      <c r="O823" s="17">
        <f t="shared" si="203"/>
        <v>3378968.48</v>
      </c>
      <c r="P823" s="17">
        <f t="shared" si="203"/>
        <v>65501073.159999996</v>
      </c>
      <c r="Q823" s="17">
        <f>L823/I823</f>
        <v>3057.5582591083553</v>
      </c>
      <c r="R823" s="17"/>
      <c r="S823" s="19"/>
    </row>
    <row r="824" spans="1:19" s="6" customFormat="1" ht="15.6" x14ac:dyDescent="0.3">
      <c r="A824" s="10"/>
      <c r="B824" s="195" t="s">
        <v>350</v>
      </c>
      <c r="C824" s="195"/>
      <c r="D824" s="10"/>
      <c r="E824" s="10"/>
      <c r="F824" s="10"/>
      <c r="G824" s="10"/>
      <c r="H824" s="10"/>
      <c r="I824" s="10"/>
      <c r="J824" s="10"/>
      <c r="K824" s="116"/>
      <c r="L824" s="12"/>
      <c r="M824" s="12"/>
      <c r="N824" s="12"/>
      <c r="O824" s="12"/>
      <c r="P824" s="12"/>
      <c r="Q824" s="12"/>
      <c r="R824" s="12"/>
      <c r="S824" s="10"/>
    </row>
    <row r="825" spans="1:19" s="16" customFormat="1" x14ac:dyDescent="0.3">
      <c r="A825" s="7">
        <v>191</v>
      </c>
      <c r="B825" s="8" t="s">
        <v>701</v>
      </c>
      <c r="C825" s="9">
        <v>1980</v>
      </c>
      <c r="D825" s="10">
        <v>0</v>
      </c>
      <c r="E825" s="14" t="s">
        <v>69</v>
      </c>
      <c r="F825" s="10">
        <v>5</v>
      </c>
      <c r="G825" s="10">
        <v>10</v>
      </c>
      <c r="H825" s="15">
        <v>9388.2999999999993</v>
      </c>
      <c r="I825" s="15">
        <v>8311.7000000000007</v>
      </c>
      <c r="J825" s="10">
        <v>7790.1</v>
      </c>
      <c r="K825" s="11">
        <v>372</v>
      </c>
      <c r="L825" s="25">
        <v>28743437.809999999</v>
      </c>
      <c r="M825" s="12">
        <v>0</v>
      </c>
      <c r="N825" s="12">
        <v>0</v>
      </c>
      <c r="O825" s="12">
        <f t="shared" ref="O825:O886" si="204">ROUND(L825*0.045,2)</f>
        <v>1293454.7</v>
      </c>
      <c r="P825" s="12">
        <f t="shared" ref="P825:P886" si="205">L825-(M825+N825+O825)</f>
        <v>27449983.109999999</v>
      </c>
      <c r="Q825" s="12">
        <f t="shared" ref="Q825:Q856" si="206">L825/I825</f>
        <v>3458.1899984359393</v>
      </c>
      <c r="R825" s="12">
        <v>17606.61</v>
      </c>
      <c r="S825" s="13">
        <v>43465</v>
      </c>
    </row>
    <row r="826" spans="1:19" s="16" customFormat="1" x14ac:dyDescent="0.3">
      <c r="A826" s="7">
        <v>192</v>
      </c>
      <c r="B826" s="8" t="s">
        <v>702</v>
      </c>
      <c r="C826" s="9">
        <v>1981</v>
      </c>
      <c r="D826" s="10">
        <v>0</v>
      </c>
      <c r="E826" s="14" t="s">
        <v>69</v>
      </c>
      <c r="F826" s="10">
        <v>5</v>
      </c>
      <c r="G826" s="10">
        <v>10</v>
      </c>
      <c r="H826" s="15">
        <v>8215.9</v>
      </c>
      <c r="I826" s="15">
        <v>8049.5</v>
      </c>
      <c r="J826" s="10">
        <v>7530.9</v>
      </c>
      <c r="K826" s="11">
        <v>345</v>
      </c>
      <c r="L826" s="25">
        <v>32970510.530000001</v>
      </c>
      <c r="M826" s="12">
        <v>0</v>
      </c>
      <c r="N826" s="12">
        <v>0</v>
      </c>
      <c r="O826" s="12">
        <f t="shared" si="204"/>
        <v>1483672.97</v>
      </c>
      <c r="P826" s="12">
        <f t="shared" si="205"/>
        <v>31486837.560000002</v>
      </c>
      <c r="Q826" s="12">
        <f t="shared" si="206"/>
        <v>4095.9700018634699</v>
      </c>
      <c r="R826" s="12">
        <v>17606.61</v>
      </c>
      <c r="S826" s="13">
        <v>43465</v>
      </c>
    </row>
    <row r="827" spans="1:19" s="16" customFormat="1" x14ac:dyDescent="0.3">
      <c r="A827" s="7">
        <v>193</v>
      </c>
      <c r="B827" s="8" t="s">
        <v>703</v>
      </c>
      <c r="C827" s="9">
        <v>1981</v>
      </c>
      <c r="D827" s="10">
        <v>0</v>
      </c>
      <c r="E827" s="14" t="s">
        <v>69</v>
      </c>
      <c r="F827" s="10">
        <v>5</v>
      </c>
      <c r="G827" s="10">
        <v>6</v>
      </c>
      <c r="H827" s="15">
        <v>6442.6</v>
      </c>
      <c r="I827" s="15">
        <v>4757.6000000000004</v>
      </c>
      <c r="J827" s="10">
        <v>4757.6000000000004</v>
      </c>
      <c r="K827" s="11">
        <v>258</v>
      </c>
      <c r="L827" s="25">
        <v>18330630.199999999</v>
      </c>
      <c r="M827" s="12">
        <v>0</v>
      </c>
      <c r="N827" s="12">
        <v>0</v>
      </c>
      <c r="O827" s="12">
        <f t="shared" si="204"/>
        <v>824878.36</v>
      </c>
      <c r="P827" s="12">
        <f t="shared" si="205"/>
        <v>17505751.84</v>
      </c>
      <c r="Q827" s="12">
        <f t="shared" si="206"/>
        <v>3852.9153775012605</v>
      </c>
      <c r="R827" s="12">
        <v>17606.61</v>
      </c>
      <c r="S827" s="13">
        <v>43465</v>
      </c>
    </row>
    <row r="828" spans="1:19" s="16" customFormat="1" x14ac:dyDescent="0.3">
      <c r="A828" s="7">
        <v>194</v>
      </c>
      <c r="B828" s="8" t="s">
        <v>704</v>
      </c>
      <c r="C828" s="9">
        <v>1982</v>
      </c>
      <c r="D828" s="10">
        <v>0</v>
      </c>
      <c r="E828" s="14" t="s">
        <v>69</v>
      </c>
      <c r="F828" s="10">
        <v>5</v>
      </c>
      <c r="G828" s="10">
        <v>9</v>
      </c>
      <c r="H828" s="15">
        <v>9048.4</v>
      </c>
      <c r="I828" s="15">
        <v>8035.8</v>
      </c>
      <c r="J828" s="10">
        <v>7287.22</v>
      </c>
      <c r="K828" s="11">
        <v>287</v>
      </c>
      <c r="L828" s="25">
        <v>9752995.9800000004</v>
      </c>
      <c r="M828" s="12">
        <v>0</v>
      </c>
      <c r="N828" s="12">
        <v>0</v>
      </c>
      <c r="O828" s="12">
        <f t="shared" si="204"/>
        <v>438884.82</v>
      </c>
      <c r="P828" s="12">
        <f t="shared" si="205"/>
        <v>9314111.1600000001</v>
      </c>
      <c r="Q828" s="12">
        <f t="shared" si="206"/>
        <v>1213.6932203389831</v>
      </c>
      <c r="R828" s="12">
        <v>17606.61</v>
      </c>
      <c r="S828" s="13">
        <v>43465</v>
      </c>
    </row>
    <row r="829" spans="1:19" s="16" customFormat="1" x14ac:dyDescent="0.3">
      <c r="A829" s="7">
        <v>195</v>
      </c>
      <c r="B829" s="8" t="s">
        <v>705</v>
      </c>
      <c r="C829" s="9">
        <v>1982</v>
      </c>
      <c r="D829" s="10">
        <v>0</v>
      </c>
      <c r="E829" s="14" t="s">
        <v>69</v>
      </c>
      <c r="F829" s="10">
        <v>5</v>
      </c>
      <c r="G829" s="10">
        <v>4</v>
      </c>
      <c r="H829" s="15">
        <v>2920.7</v>
      </c>
      <c r="I829" s="15">
        <v>2644</v>
      </c>
      <c r="J829" s="10">
        <v>2526</v>
      </c>
      <c r="K829" s="11">
        <v>154</v>
      </c>
      <c r="L829" s="25">
        <v>3892345.58</v>
      </c>
      <c r="M829" s="12">
        <v>0</v>
      </c>
      <c r="N829" s="12">
        <v>0</v>
      </c>
      <c r="O829" s="12">
        <f t="shared" si="204"/>
        <v>175155.55</v>
      </c>
      <c r="P829" s="12">
        <f t="shared" si="205"/>
        <v>3717190.0300000003</v>
      </c>
      <c r="Q829" s="12">
        <f t="shared" si="206"/>
        <v>1472.1428063540091</v>
      </c>
      <c r="R829" s="12">
        <v>17606.61</v>
      </c>
      <c r="S829" s="13">
        <v>43465</v>
      </c>
    </row>
    <row r="830" spans="1:19" s="16" customFormat="1" x14ac:dyDescent="0.3">
      <c r="A830" s="7">
        <v>196</v>
      </c>
      <c r="B830" s="8" t="s">
        <v>706</v>
      </c>
      <c r="C830" s="9">
        <v>1981</v>
      </c>
      <c r="D830" s="10">
        <v>0</v>
      </c>
      <c r="E830" s="14" t="s">
        <v>69</v>
      </c>
      <c r="F830" s="10">
        <v>8</v>
      </c>
      <c r="G830" s="10">
        <v>1</v>
      </c>
      <c r="H830" s="15">
        <v>4943.4399999999996</v>
      </c>
      <c r="I830" s="15">
        <v>3889.14</v>
      </c>
      <c r="J830" s="10">
        <v>2651.46</v>
      </c>
      <c r="K830" s="11">
        <v>254</v>
      </c>
      <c r="L830" s="25">
        <v>13218564.92</v>
      </c>
      <c r="M830" s="12">
        <v>0</v>
      </c>
      <c r="N830" s="12">
        <v>0</v>
      </c>
      <c r="O830" s="12">
        <f t="shared" si="204"/>
        <v>594835.42000000004</v>
      </c>
      <c r="P830" s="12">
        <f t="shared" si="205"/>
        <v>12623729.5</v>
      </c>
      <c r="Q830" s="12">
        <f t="shared" si="206"/>
        <v>3398.8400828975045</v>
      </c>
      <c r="R830" s="12">
        <v>21030.3</v>
      </c>
      <c r="S830" s="13">
        <v>43465</v>
      </c>
    </row>
    <row r="831" spans="1:19" s="16" customFormat="1" x14ac:dyDescent="0.3">
      <c r="A831" s="7">
        <v>197</v>
      </c>
      <c r="B831" s="8" t="s">
        <v>707</v>
      </c>
      <c r="C831" s="9">
        <v>1977</v>
      </c>
      <c r="D831" s="10">
        <v>0</v>
      </c>
      <c r="E831" s="14" t="s">
        <v>29</v>
      </c>
      <c r="F831" s="10">
        <v>9</v>
      </c>
      <c r="G831" s="10">
        <v>1</v>
      </c>
      <c r="H831" s="15">
        <v>2277.4</v>
      </c>
      <c r="I831" s="15">
        <v>1823.1</v>
      </c>
      <c r="J831" s="10">
        <v>1823.1</v>
      </c>
      <c r="K831" s="11">
        <v>79</v>
      </c>
      <c r="L831" s="25">
        <v>3443270.75</v>
      </c>
      <c r="M831" s="12">
        <v>0</v>
      </c>
      <c r="N831" s="12">
        <v>0</v>
      </c>
      <c r="O831" s="12">
        <f t="shared" si="204"/>
        <v>154947.18</v>
      </c>
      <c r="P831" s="12">
        <f t="shared" si="205"/>
        <v>3288323.57</v>
      </c>
      <c r="Q831" s="12">
        <f t="shared" si="206"/>
        <v>1888.6900060336791</v>
      </c>
      <c r="R831" s="12">
        <v>29036.9</v>
      </c>
      <c r="S831" s="13">
        <v>43465</v>
      </c>
    </row>
    <row r="832" spans="1:19" s="16" customFormat="1" x14ac:dyDescent="0.3">
      <c r="A832" s="7">
        <v>198</v>
      </c>
      <c r="B832" s="8" t="s">
        <v>708</v>
      </c>
      <c r="C832" s="9">
        <v>1976</v>
      </c>
      <c r="D832" s="10">
        <v>0</v>
      </c>
      <c r="E832" s="14" t="s">
        <v>69</v>
      </c>
      <c r="F832" s="10">
        <v>5</v>
      </c>
      <c r="G832" s="10">
        <v>6</v>
      </c>
      <c r="H832" s="15">
        <v>5694.9</v>
      </c>
      <c r="I832" s="15">
        <v>4932.8</v>
      </c>
      <c r="J832" s="10">
        <v>4494.5</v>
      </c>
      <c r="K832" s="11">
        <v>237</v>
      </c>
      <c r="L832" s="25">
        <v>1428637.54</v>
      </c>
      <c r="M832" s="12">
        <v>0</v>
      </c>
      <c r="N832" s="12">
        <v>0</v>
      </c>
      <c r="O832" s="12">
        <f t="shared" si="204"/>
        <v>64288.69</v>
      </c>
      <c r="P832" s="12">
        <f t="shared" si="205"/>
        <v>1364348.85</v>
      </c>
      <c r="Q832" s="12">
        <f t="shared" si="206"/>
        <v>289.62000081089849</v>
      </c>
      <c r="R832" s="12">
        <v>17606.61</v>
      </c>
      <c r="S832" s="13">
        <v>43465</v>
      </c>
    </row>
    <row r="833" spans="1:19" s="16" customFormat="1" x14ac:dyDescent="0.3">
      <c r="A833" s="7">
        <v>199</v>
      </c>
      <c r="B833" s="8" t="s">
        <v>709</v>
      </c>
      <c r="C833" s="9">
        <v>1977</v>
      </c>
      <c r="D833" s="10">
        <v>0</v>
      </c>
      <c r="E833" s="14" t="s">
        <v>69</v>
      </c>
      <c r="F833" s="10">
        <v>5</v>
      </c>
      <c r="G833" s="10">
        <v>6</v>
      </c>
      <c r="H833" s="15">
        <v>5520.8</v>
      </c>
      <c r="I833" s="15">
        <v>5080.2</v>
      </c>
      <c r="J833" s="10">
        <v>4975.2</v>
      </c>
      <c r="K833" s="11">
        <v>226</v>
      </c>
      <c r="L833" s="25">
        <v>16096969.32</v>
      </c>
      <c r="M833" s="12">
        <v>0</v>
      </c>
      <c r="N833" s="12">
        <v>0</v>
      </c>
      <c r="O833" s="12">
        <f t="shared" si="204"/>
        <v>724363.62</v>
      </c>
      <c r="P833" s="12">
        <f t="shared" si="205"/>
        <v>15372605.700000001</v>
      </c>
      <c r="Q833" s="12">
        <f t="shared" si="206"/>
        <v>3168.5700011810559</v>
      </c>
      <c r="R833" s="12">
        <v>17606.61</v>
      </c>
      <c r="S833" s="13">
        <v>43465</v>
      </c>
    </row>
    <row r="834" spans="1:19" s="16" customFormat="1" x14ac:dyDescent="0.3">
      <c r="A834" s="7">
        <v>200</v>
      </c>
      <c r="B834" s="8" t="s">
        <v>710</v>
      </c>
      <c r="C834" s="9">
        <v>1977</v>
      </c>
      <c r="D834" s="10">
        <v>0</v>
      </c>
      <c r="E834" s="14" t="s">
        <v>69</v>
      </c>
      <c r="F834" s="10">
        <v>5</v>
      </c>
      <c r="G834" s="10">
        <v>4</v>
      </c>
      <c r="H834" s="15">
        <v>4191.8999999999996</v>
      </c>
      <c r="I834" s="15">
        <v>3535.7</v>
      </c>
      <c r="J834" s="10">
        <v>3397.8</v>
      </c>
      <c r="K834" s="11">
        <v>141</v>
      </c>
      <c r="L834" s="25">
        <v>15217613.35</v>
      </c>
      <c r="M834" s="12">
        <v>0</v>
      </c>
      <c r="N834" s="12">
        <v>0</v>
      </c>
      <c r="O834" s="12">
        <f t="shared" si="204"/>
        <v>684792.6</v>
      </c>
      <c r="P834" s="12">
        <f t="shared" si="205"/>
        <v>14532820.75</v>
      </c>
      <c r="Q834" s="12">
        <f t="shared" si="206"/>
        <v>4303.9888423791608</v>
      </c>
      <c r="R834" s="12">
        <v>17606.61</v>
      </c>
      <c r="S834" s="13">
        <v>43465</v>
      </c>
    </row>
    <row r="835" spans="1:19" s="16" customFormat="1" x14ac:dyDescent="0.3">
      <c r="A835" s="7">
        <v>201</v>
      </c>
      <c r="B835" s="8" t="s">
        <v>711</v>
      </c>
      <c r="C835" s="9">
        <v>1977</v>
      </c>
      <c r="D835" s="10">
        <v>0</v>
      </c>
      <c r="E835" s="14" t="s">
        <v>69</v>
      </c>
      <c r="F835" s="10">
        <v>5</v>
      </c>
      <c r="G835" s="10">
        <v>6</v>
      </c>
      <c r="H835" s="15">
        <v>4695.1000000000004</v>
      </c>
      <c r="I835" s="15">
        <v>4089.5</v>
      </c>
      <c r="J835" s="10">
        <v>3191.6</v>
      </c>
      <c r="K835" s="11">
        <v>183</v>
      </c>
      <c r="L835" s="25">
        <v>15278994.800000001</v>
      </c>
      <c r="M835" s="12">
        <v>0</v>
      </c>
      <c r="N835" s="12">
        <v>0</v>
      </c>
      <c r="O835" s="12">
        <f t="shared" si="204"/>
        <v>687554.77</v>
      </c>
      <c r="P835" s="12">
        <f t="shared" si="205"/>
        <v>14591440.030000001</v>
      </c>
      <c r="Q835" s="12">
        <f t="shared" si="206"/>
        <v>3736.1522924562905</v>
      </c>
      <c r="R835" s="12">
        <v>17606.61</v>
      </c>
      <c r="S835" s="13">
        <v>43465</v>
      </c>
    </row>
    <row r="836" spans="1:19" s="16" customFormat="1" x14ac:dyDescent="0.3">
      <c r="A836" s="7">
        <v>202</v>
      </c>
      <c r="B836" s="8" t="s">
        <v>712</v>
      </c>
      <c r="C836" s="9">
        <v>1981</v>
      </c>
      <c r="D836" s="10">
        <v>0</v>
      </c>
      <c r="E836" s="14" t="s">
        <v>69</v>
      </c>
      <c r="F836" s="10">
        <v>5</v>
      </c>
      <c r="G836" s="10">
        <v>8</v>
      </c>
      <c r="H836" s="15">
        <v>7599</v>
      </c>
      <c r="I836" s="15">
        <v>6536.3</v>
      </c>
      <c r="J836" s="10">
        <v>5447</v>
      </c>
      <c r="K836" s="11">
        <v>263</v>
      </c>
      <c r="L836" s="25">
        <v>16891921.559999999</v>
      </c>
      <c r="M836" s="12">
        <v>0</v>
      </c>
      <c r="N836" s="12">
        <v>0</v>
      </c>
      <c r="O836" s="12">
        <f t="shared" si="204"/>
        <v>760136.47</v>
      </c>
      <c r="P836" s="12">
        <f t="shared" si="205"/>
        <v>16131785.089999998</v>
      </c>
      <c r="Q836" s="12">
        <f t="shared" si="206"/>
        <v>2584.3247035784771</v>
      </c>
      <c r="R836" s="12">
        <v>17606.61</v>
      </c>
      <c r="S836" s="13">
        <v>43465</v>
      </c>
    </row>
    <row r="837" spans="1:19" s="16" customFormat="1" x14ac:dyDescent="0.3">
      <c r="A837" s="7">
        <v>203</v>
      </c>
      <c r="B837" s="8" t="s">
        <v>713</v>
      </c>
      <c r="C837" s="9">
        <v>1978</v>
      </c>
      <c r="D837" s="10">
        <v>0</v>
      </c>
      <c r="E837" s="14" t="s">
        <v>69</v>
      </c>
      <c r="F837" s="10">
        <v>5</v>
      </c>
      <c r="G837" s="10">
        <v>6</v>
      </c>
      <c r="H837" s="15">
        <v>5955.2</v>
      </c>
      <c r="I837" s="15">
        <v>5126.8999999999996</v>
      </c>
      <c r="J837" s="10">
        <v>4769.3</v>
      </c>
      <c r="K837" s="11">
        <v>216</v>
      </c>
      <c r="L837" s="25">
        <v>21324317.59</v>
      </c>
      <c r="M837" s="12">
        <v>0</v>
      </c>
      <c r="N837" s="12">
        <v>0</v>
      </c>
      <c r="O837" s="12">
        <f t="shared" si="204"/>
        <v>959594.29</v>
      </c>
      <c r="P837" s="12">
        <f t="shared" si="205"/>
        <v>20364723.300000001</v>
      </c>
      <c r="Q837" s="12">
        <f t="shared" si="206"/>
        <v>4159.3004720201297</v>
      </c>
      <c r="R837" s="12">
        <v>17606.61</v>
      </c>
      <c r="S837" s="13">
        <v>43465</v>
      </c>
    </row>
    <row r="838" spans="1:19" s="16" customFormat="1" x14ac:dyDescent="0.3">
      <c r="A838" s="7">
        <v>204</v>
      </c>
      <c r="B838" s="8" t="s">
        <v>714</v>
      </c>
      <c r="C838" s="9">
        <v>1981</v>
      </c>
      <c r="D838" s="10">
        <v>0</v>
      </c>
      <c r="E838" s="14" t="s">
        <v>69</v>
      </c>
      <c r="F838" s="10">
        <v>5</v>
      </c>
      <c r="G838" s="10">
        <v>6</v>
      </c>
      <c r="H838" s="15">
        <v>4373.3999999999996</v>
      </c>
      <c r="I838" s="15">
        <v>3851.5</v>
      </c>
      <c r="J838" s="10">
        <v>3711</v>
      </c>
      <c r="K838" s="11">
        <v>327</v>
      </c>
      <c r="L838" s="25">
        <v>18833207.710000001</v>
      </c>
      <c r="M838" s="12">
        <v>0</v>
      </c>
      <c r="N838" s="12">
        <v>0</v>
      </c>
      <c r="O838" s="12">
        <f t="shared" si="204"/>
        <v>847494.35</v>
      </c>
      <c r="P838" s="12">
        <f t="shared" si="205"/>
        <v>17985713.359999999</v>
      </c>
      <c r="Q838" s="12">
        <f t="shared" si="206"/>
        <v>4889.8371309879267</v>
      </c>
      <c r="R838" s="12">
        <v>17606.61</v>
      </c>
      <c r="S838" s="13">
        <v>43465</v>
      </c>
    </row>
    <row r="839" spans="1:19" s="16" customFormat="1" x14ac:dyDescent="0.3">
      <c r="A839" s="7">
        <v>205</v>
      </c>
      <c r="B839" s="8" t="s">
        <v>715</v>
      </c>
      <c r="C839" s="9">
        <v>1974</v>
      </c>
      <c r="D839" s="10">
        <v>0</v>
      </c>
      <c r="E839" s="14" t="s">
        <v>69</v>
      </c>
      <c r="F839" s="10">
        <v>2</v>
      </c>
      <c r="G839" s="10">
        <v>2</v>
      </c>
      <c r="H839" s="15">
        <v>647.20000000000005</v>
      </c>
      <c r="I839" s="15">
        <v>564.20000000000005</v>
      </c>
      <c r="J839" s="10">
        <v>261.39999999999998</v>
      </c>
      <c r="K839" s="11">
        <v>45</v>
      </c>
      <c r="L839" s="25">
        <v>2449761.67</v>
      </c>
      <c r="M839" s="12">
        <v>0</v>
      </c>
      <c r="N839" s="12">
        <v>0</v>
      </c>
      <c r="O839" s="12">
        <f t="shared" si="204"/>
        <v>110239.28</v>
      </c>
      <c r="P839" s="12">
        <f t="shared" si="205"/>
        <v>2339522.39</v>
      </c>
      <c r="Q839" s="12">
        <f t="shared" si="206"/>
        <v>4342.0093406593405</v>
      </c>
      <c r="R839" s="12">
        <v>17606.61</v>
      </c>
      <c r="S839" s="13">
        <v>43465</v>
      </c>
    </row>
    <row r="840" spans="1:19" s="16" customFormat="1" x14ac:dyDescent="0.3">
      <c r="A840" s="7">
        <v>206</v>
      </c>
      <c r="B840" s="8" t="s">
        <v>716</v>
      </c>
      <c r="C840" s="9">
        <v>1980</v>
      </c>
      <c r="D840" s="10">
        <v>0</v>
      </c>
      <c r="E840" s="14" t="s">
        <v>69</v>
      </c>
      <c r="F840" s="10">
        <v>5</v>
      </c>
      <c r="G840" s="10">
        <v>6</v>
      </c>
      <c r="H840" s="15">
        <v>5666.8</v>
      </c>
      <c r="I840" s="15">
        <v>5014.8999999999996</v>
      </c>
      <c r="J840" s="10">
        <v>4521.33</v>
      </c>
      <c r="K840" s="11">
        <v>191</v>
      </c>
      <c r="L840" s="25">
        <v>23504205.879999999</v>
      </c>
      <c r="M840" s="12">
        <v>0</v>
      </c>
      <c r="N840" s="12">
        <v>0</v>
      </c>
      <c r="O840" s="12">
        <f t="shared" si="204"/>
        <v>1057689.26</v>
      </c>
      <c r="P840" s="12">
        <f t="shared" si="205"/>
        <v>22446516.619999997</v>
      </c>
      <c r="Q840" s="12">
        <f t="shared" si="206"/>
        <v>4686.8742906139705</v>
      </c>
      <c r="R840" s="12">
        <v>17606.61</v>
      </c>
      <c r="S840" s="13">
        <v>43465</v>
      </c>
    </row>
    <row r="841" spans="1:19" s="16" customFormat="1" x14ac:dyDescent="0.3">
      <c r="A841" s="7">
        <v>207</v>
      </c>
      <c r="B841" s="8" t="s">
        <v>717</v>
      </c>
      <c r="C841" s="9">
        <v>1981</v>
      </c>
      <c r="D841" s="10">
        <v>0</v>
      </c>
      <c r="E841" s="14" t="s">
        <v>69</v>
      </c>
      <c r="F841" s="10">
        <v>5</v>
      </c>
      <c r="G841" s="10">
        <v>4</v>
      </c>
      <c r="H841" s="15">
        <v>2944.6</v>
      </c>
      <c r="I841" s="15">
        <v>2661.5</v>
      </c>
      <c r="J841" s="10">
        <v>2594.9</v>
      </c>
      <c r="K841" s="11">
        <v>173</v>
      </c>
      <c r="L841" s="25">
        <v>3490338.25</v>
      </c>
      <c r="M841" s="12">
        <v>0</v>
      </c>
      <c r="N841" s="12">
        <v>0</v>
      </c>
      <c r="O841" s="12">
        <f t="shared" si="204"/>
        <v>157065.22</v>
      </c>
      <c r="P841" s="12">
        <f t="shared" si="205"/>
        <v>3333273.03</v>
      </c>
      <c r="Q841" s="12">
        <f t="shared" si="206"/>
        <v>1311.4177155739244</v>
      </c>
      <c r="R841" s="12">
        <v>17606.61</v>
      </c>
      <c r="S841" s="13">
        <v>43465</v>
      </c>
    </row>
    <row r="842" spans="1:19" s="16" customFormat="1" x14ac:dyDescent="0.3">
      <c r="A842" s="7">
        <v>208</v>
      </c>
      <c r="B842" s="8" t="s">
        <v>718</v>
      </c>
      <c r="C842" s="9">
        <v>1981</v>
      </c>
      <c r="D842" s="10">
        <v>0</v>
      </c>
      <c r="E842" s="14" t="s">
        <v>69</v>
      </c>
      <c r="F842" s="10">
        <v>5</v>
      </c>
      <c r="G842" s="10">
        <v>6</v>
      </c>
      <c r="H842" s="15">
        <v>4428</v>
      </c>
      <c r="I842" s="15">
        <v>3997.8</v>
      </c>
      <c r="J842" s="10">
        <v>3953.2</v>
      </c>
      <c r="K842" s="11">
        <v>250</v>
      </c>
      <c r="L842" s="25">
        <v>5890478</v>
      </c>
      <c r="M842" s="12">
        <v>0</v>
      </c>
      <c r="N842" s="12">
        <v>0</v>
      </c>
      <c r="O842" s="12">
        <f t="shared" si="204"/>
        <v>265071.51</v>
      </c>
      <c r="P842" s="12">
        <f t="shared" si="205"/>
        <v>5625406.4900000002</v>
      </c>
      <c r="Q842" s="12">
        <f t="shared" si="206"/>
        <v>1473.4298864375405</v>
      </c>
      <c r="R842" s="12">
        <v>17606.61</v>
      </c>
      <c r="S842" s="13">
        <v>43465</v>
      </c>
    </row>
    <row r="843" spans="1:19" s="16" customFormat="1" x14ac:dyDescent="0.3">
      <c r="A843" s="7">
        <v>209</v>
      </c>
      <c r="B843" s="8" t="s">
        <v>719</v>
      </c>
      <c r="C843" s="9">
        <v>1981</v>
      </c>
      <c r="D843" s="10">
        <v>0</v>
      </c>
      <c r="E843" s="14" t="s">
        <v>69</v>
      </c>
      <c r="F843" s="10">
        <v>5</v>
      </c>
      <c r="G843" s="10">
        <v>8</v>
      </c>
      <c r="H843" s="15">
        <v>7505.7</v>
      </c>
      <c r="I843" s="15">
        <v>6633.1</v>
      </c>
      <c r="J843" s="10">
        <v>6127</v>
      </c>
      <c r="K843" s="11">
        <v>286</v>
      </c>
      <c r="L843" s="25">
        <v>31002062.670000002</v>
      </c>
      <c r="M843" s="12">
        <v>0</v>
      </c>
      <c r="N843" s="12">
        <v>0</v>
      </c>
      <c r="O843" s="12">
        <f t="shared" si="204"/>
        <v>1395092.82</v>
      </c>
      <c r="P843" s="12">
        <f t="shared" si="205"/>
        <v>29606969.850000001</v>
      </c>
      <c r="Q843" s="12">
        <f t="shared" si="206"/>
        <v>4673.8421959566413</v>
      </c>
      <c r="R843" s="12">
        <v>17606.61</v>
      </c>
      <c r="S843" s="13">
        <v>43465</v>
      </c>
    </row>
    <row r="844" spans="1:19" s="16" customFormat="1" x14ac:dyDescent="0.3">
      <c r="A844" s="7">
        <v>210</v>
      </c>
      <c r="B844" s="8" t="s">
        <v>720</v>
      </c>
      <c r="C844" s="9">
        <v>1981</v>
      </c>
      <c r="D844" s="10">
        <v>0</v>
      </c>
      <c r="E844" s="14" t="s">
        <v>69</v>
      </c>
      <c r="F844" s="10">
        <v>5</v>
      </c>
      <c r="G844" s="10">
        <v>4</v>
      </c>
      <c r="H844" s="15">
        <v>2952.8</v>
      </c>
      <c r="I844" s="15">
        <v>2608</v>
      </c>
      <c r="J844" s="10">
        <v>2534.1</v>
      </c>
      <c r="K844" s="11">
        <v>158</v>
      </c>
      <c r="L844" s="25">
        <v>9018959.5099999998</v>
      </c>
      <c r="M844" s="12">
        <v>0</v>
      </c>
      <c r="N844" s="12">
        <v>0</v>
      </c>
      <c r="O844" s="12">
        <f t="shared" si="204"/>
        <v>405853.18</v>
      </c>
      <c r="P844" s="12">
        <f t="shared" si="205"/>
        <v>8613106.3300000001</v>
      </c>
      <c r="Q844" s="12">
        <f t="shared" si="206"/>
        <v>3458.1899961656441</v>
      </c>
      <c r="R844" s="12">
        <v>17606.61</v>
      </c>
      <c r="S844" s="13">
        <v>43465</v>
      </c>
    </row>
    <row r="845" spans="1:19" s="16" customFormat="1" x14ac:dyDescent="0.3">
      <c r="A845" s="7">
        <v>211</v>
      </c>
      <c r="B845" s="8" t="s">
        <v>721</v>
      </c>
      <c r="C845" s="9">
        <v>1981</v>
      </c>
      <c r="D845" s="10">
        <v>0</v>
      </c>
      <c r="E845" s="14" t="s">
        <v>69</v>
      </c>
      <c r="F845" s="10">
        <v>5</v>
      </c>
      <c r="G845" s="10">
        <v>4</v>
      </c>
      <c r="H845" s="15">
        <v>2951.5</v>
      </c>
      <c r="I845" s="15">
        <v>2661.4</v>
      </c>
      <c r="J845" s="10">
        <v>2438.6999999999998</v>
      </c>
      <c r="K845" s="11">
        <v>161</v>
      </c>
      <c r="L845" s="25">
        <v>6367082.7300000004</v>
      </c>
      <c r="M845" s="12">
        <v>0</v>
      </c>
      <c r="N845" s="12">
        <v>0</v>
      </c>
      <c r="O845" s="12">
        <f t="shared" si="204"/>
        <v>286518.71999999997</v>
      </c>
      <c r="P845" s="12">
        <f t="shared" si="205"/>
        <v>6080564.0100000007</v>
      </c>
      <c r="Q845" s="12">
        <f t="shared" si="206"/>
        <v>2392.3809761779517</v>
      </c>
      <c r="R845" s="12">
        <v>17606.61</v>
      </c>
      <c r="S845" s="13">
        <v>43465</v>
      </c>
    </row>
    <row r="846" spans="1:19" s="16" customFormat="1" x14ac:dyDescent="0.3">
      <c r="A846" s="7">
        <v>212</v>
      </c>
      <c r="B846" s="8" t="s">
        <v>722</v>
      </c>
      <c r="C846" s="9">
        <v>1980</v>
      </c>
      <c r="D846" s="10">
        <v>0</v>
      </c>
      <c r="E846" s="14" t="s">
        <v>69</v>
      </c>
      <c r="F846" s="10">
        <v>5</v>
      </c>
      <c r="G846" s="10">
        <v>6</v>
      </c>
      <c r="H846" s="15">
        <v>4702.1000000000004</v>
      </c>
      <c r="I846" s="15">
        <v>4020.5</v>
      </c>
      <c r="J846" s="10">
        <v>3862.9</v>
      </c>
      <c r="K846" s="11">
        <v>265</v>
      </c>
      <c r="L846" s="25">
        <v>9919806.6600000001</v>
      </c>
      <c r="M846" s="12">
        <v>0</v>
      </c>
      <c r="N846" s="12">
        <v>0</v>
      </c>
      <c r="O846" s="12">
        <f t="shared" si="204"/>
        <v>446391.3</v>
      </c>
      <c r="P846" s="12">
        <f t="shared" si="205"/>
        <v>9473415.3599999994</v>
      </c>
      <c r="Q846" s="12">
        <f t="shared" si="206"/>
        <v>2467.3067180698918</v>
      </c>
      <c r="R846" s="12">
        <v>17606.61</v>
      </c>
      <c r="S846" s="13">
        <v>43465</v>
      </c>
    </row>
    <row r="847" spans="1:19" s="16" customFormat="1" x14ac:dyDescent="0.3">
      <c r="A847" s="7">
        <v>213</v>
      </c>
      <c r="B847" s="8" t="s">
        <v>723</v>
      </c>
      <c r="C847" s="9">
        <v>1978</v>
      </c>
      <c r="D847" s="10">
        <v>0</v>
      </c>
      <c r="E847" s="14" t="s">
        <v>69</v>
      </c>
      <c r="F847" s="10">
        <v>5</v>
      </c>
      <c r="G847" s="10">
        <v>4</v>
      </c>
      <c r="H847" s="15">
        <v>3118.1</v>
      </c>
      <c r="I847" s="15">
        <v>2613.1999999999998</v>
      </c>
      <c r="J847" s="10">
        <v>2311.96</v>
      </c>
      <c r="K847" s="11">
        <v>169</v>
      </c>
      <c r="L847" s="25">
        <v>4508397.16</v>
      </c>
      <c r="M847" s="12">
        <v>0</v>
      </c>
      <c r="N847" s="12">
        <v>0</v>
      </c>
      <c r="O847" s="12">
        <f t="shared" si="204"/>
        <v>202877.87</v>
      </c>
      <c r="P847" s="12">
        <f t="shared" si="205"/>
        <v>4305519.29</v>
      </c>
      <c r="Q847" s="12">
        <f t="shared" si="206"/>
        <v>1725.2399969386195</v>
      </c>
      <c r="R847" s="12">
        <v>17606.61</v>
      </c>
      <c r="S847" s="13">
        <v>43465</v>
      </c>
    </row>
    <row r="848" spans="1:19" s="16" customFormat="1" x14ac:dyDescent="0.3">
      <c r="A848" s="7">
        <v>214</v>
      </c>
      <c r="B848" s="8" t="s">
        <v>724</v>
      </c>
      <c r="C848" s="9">
        <v>1980</v>
      </c>
      <c r="D848" s="10">
        <v>0</v>
      </c>
      <c r="E848" s="14" t="s">
        <v>69</v>
      </c>
      <c r="F848" s="10">
        <v>5</v>
      </c>
      <c r="G848" s="10">
        <v>10</v>
      </c>
      <c r="H848" s="15">
        <v>9364.7000000000007</v>
      </c>
      <c r="I848" s="15">
        <v>8291.9</v>
      </c>
      <c r="J848" s="10">
        <v>7844.6</v>
      </c>
      <c r="K848" s="11">
        <v>341</v>
      </c>
      <c r="L848" s="25">
        <v>38063095.469999999</v>
      </c>
      <c r="M848" s="12">
        <v>0</v>
      </c>
      <c r="N848" s="12">
        <v>0</v>
      </c>
      <c r="O848" s="12">
        <f t="shared" si="204"/>
        <v>1712839.3</v>
      </c>
      <c r="P848" s="12">
        <f t="shared" si="205"/>
        <v>36350256.170000002</v>
      </c>
      <c r="Q848" s="12">
        <f t="shared" si="206"/>
        <v>4590.3948998420146</v>
      </c>
      <c r="R848" s="12">
        <v>17606.61</v>
      </c>
      <c r="S848" s="13">
        <v>43465</v>
      </c>
    </row>
    <row r="849" spans="1:19" s="16" customFormat="1" x14ac:dyDescent="0.3">
      <c r="A849" s="7">
        <v>215</v>
      </c>
      <c r="B849" s="8" t="s">
        <v>725</v>
      </c>
      <c r="C849" s="9">
        <v>1978</v>
      </c>
      <c r="D849" s="10">
        <v>0</v>
      </c>
      <c r="E849" s="14" t="s">
        <v>69</v>
      </c>
      <c r="F849" s="10">
        <v>5</v>
      </c>
      <c r="G849" s="10">
        <v>4</v>
      </c>
      <c r="H849" s="15">
        <v>5979.8</v>
      </c>
      <c r="I849" s="15">
        <v>3589.6</v>
      </c>
      <c r="J849" s="10">
        <v>3243.3</v>
      </c>
      <c r="K849" s="11">
        <v>158</v>
      </c>
      <c r="L849" s="25">
        <v>10218545.310000001</v>
      </c>
      <c r="M849" s="12">
        <v>0</v>
      </c>
      <c r="N849" s="12">
        <v>0</v>
      </c>
      <c r="O849" s="12">
        <f t="shared" si="204"/>
        <v>459834.54</v>
      </c>
      <c r="P849" s="12">
        <f t="shared" si="205"/>
        <v>9758710.7700000014</v>
      </c>
      <c r="Q849" s="12">
        <f t="shared" si="206"/>
        <v>2846.7086332739027</v>
      </c>
      <c r="R849" s="12">
        <v>17606.61</v>
      </c>
      <c r="S849" s="13">
        <v>43465</v>
      </c>
    </row>
    <row r="850" spans="1:19" s="16" customFormat="1" x14ac:dyDescent="0.3">
      <c r="A850" s="7">
        <v>216</v>
      </c>
      <c r="B850" s="8" t="s">
        <v>726</v>
      </c>
      <c r="C850" s="9">
        <v>1980</v>
      </c>
      <c r="D850" s="10">
        <v>0</v>
      </c>
      <c r="E850" s="14" t="s">
        <v>29</v>
      </c>
      <c r="F850" s="10">
        <v>9</v>
      </c>
      <c r="G850" s="10">
        <v>1</v>
      </c>
      <c r="H850" s="15">
        <v>3126.6</v>
      </c>
      <c r="I850" s="15">
        <v>2787.4</v>
      </c>
      <c r="J850" s="10">
        <v>2197.8000000000002</v>
      </c>
      <c r="K850" s="11">
        <v>139</v>
      </c>
      <c r="L850" s="25">
        <v>13810534.16</v>
      </c>
      <c r="M850" s="12">
        <v>0</v>
      </c>
      <c r="N850" s="12">
        <v>0</v>
      </c>
      <c r="O850" s="12">
        <f t="shared" si="204"/>
        <v>621474.04</v>
      </c>
      <c r="P850" s="12">
        <f t="shared" si="205"/>
        <v>13189060.120000001</v>
      </c>
      <c r="Q850" s="12">
        <f t="shared" si="206"/>
        <v>4954.6294611465883</v>
      </c>
      <c r="R850" s="12">
        <v>29036.9</v>
      </c>
      <c r="S850" s="13">
        <v>43465</v>
      </c>
    </row>
    <row r="851" spans="1:19" s="16" customFormat="1" x14ac:dyDescent="0.3">
      <c r="A851" s="7">
        <v>217</v>
      </c>
      <c r="B851" s="8" t="s">
        <v>727</v>
      </c>
      <c r="C851" s="9">
        <v>1979</v>
      </c>
      <c r="D851" s="10">
        <v>0</v>
      </c>
      <c r="E851" s="14" t="s">
        <v>29</v>
      </c>
      <c r="F851" s="10">
        <v>5</v>
      </c>
      <c r="G851" s="10">
        <v>8</v>
      </c>
      <c r="H851" s="15">
        <v>6573.9</v>
      </c>
      <c r="I851" s="15">
        <v>6041.1</v>
      </c>
      <c r="J851" s="10">
        <v>5725.62</v>
      </c>
      <c r="K851" s="11">
        <v>394</v>
      </c>
      <c r="L851" s="25">
        <v>23758329.510000002</v>
      </c>
      <c r="M851" s="12">
        <v>0</v>
      </c>
      <c r="N851" s="12">
        <v>0</v>
      </c>
      <c r="O851" s="12">
        <f t="shared" si="204"/>
        <v>1069124.83</v>
      </c>
      <c r="P851" s="12">
        <f t="shared" si="205"/>
        <v>22689204.68</v>
      </c>
      <c r="Q851" s="12">
        <f t="shared" si="206"/>
        <v>3932.7820281074637</v>
      </c>
      <c r="R851" s="12">
        <v>27958.74</v>
      </c>
      <c r="S851" s="13">
        <v>43465</v>
      </c>
    </row>
    <row r="852" spans="1:19" s="16" customFormat="1" x14ac:dyDescent="0.3">
      <c r="A852" s="7">
        <v>218</v>
      </c>
      <c r="B852" s="8" t="s">
        <v>728</v>
      </c>
      <c r="C852" s="9">
        <v>1980</v>
      </c>
      <c r="D852" s="10">
        <v>0</v>
      </c>
      <c r="E852" s="14" t="s">
        <v>29</v>
      </c>
      <c r="F852" s="10">
        <v>9</v>
      </c>
      <c r="G852" s="10">
        <v>1</v>
      </c>
      <c r="H852" s="15">
        <v>1940.7</v>
      </c>
      <c r="I852" s="15">
        <v>1940.7</v>
      </c>
      <c r="J852" s="10">
        <v>1679</v>
      </c>
      <c r="K852" s="11">
        <v>157</v>
      </c>
      <c r="L852" s="25">
        <v>1955682.2</v>
      </c>
      <c r="M852" s="12">
        <v>0</v>
      </c>
      <c r="N852" s="12">
        <v>0</v>
      </c>
      <c r="O852" s="12">
        <f t="shared" si="204"/>
        <v>88005.7</v>
      </c>
      <c r="P852" s="12">
        <f t="shared" si="205"/>
        <v>1867676.5</v>
      </c>
      <c r="Q852" s="12">
        <f t="shared" si="206"/>
        <v>1007.719997938888</v>
      </c>
      <c r="R852" s="12">
        <v>29036.9</v>
      </c>
      <c r="S852" s="13">
        <v>43465</v>
      </c>
    </row>
    <row r="853" spans="1:19" s="16" customFormat="1" x14ac:dyDescent="0.3">
      <c r="A853" s="7">
        <v>219</v>
      </c>
      <c r="B853" s="8" t="s">
        <v>729</v>
      </c>
      <c r="C853" s="9">
        <v>1981</v>
      </c>
      <c r="D853" s="10">
        <v>0</v>
      </c>
      <c r="E853" s="14" t="s">
        <v>69</v>
      </c>
      <c r="F853" s="10">
        <v>5</v>
      </c>
      <c r="G853" s="10">
        <v>13</v>
      </c>
      <c r="H853" s="15">
        <v>12636.7</v>
      </c>
      <c r="I853" s="15">
        <v>11231.1</v>
      </c>
      <c r="J853" s="10">
        <v>10631.2</v>
      </c>
      <c r="K853" s="11">
        <v>464</v>
      </c>
      <c r="L853" s="25">
        <v>14931254.460000001</v>
      </c>
      <c r="M853" s="12">
        <v>0</v>
      </c>
      <c r="N853" s="12">
        <v>0</v>
      </c>
      <c r="O853" s="12">
        <f t="shared" si="204"/>
        <v>671906.45</v>
      </c>
      <c r="P853" s="12">
        <f t="shared" si="205"/>
        <v>14259348.010000002</v>
      </c>
      <c r="Q853" s="12">
        <f t="shared" si="206"/>
        <v>1329.4561049229371</v>
      </c>
      <c r="R853" s="12">
        <v>17606.61</v>
      </c>
      <c r="S853" s="13">
        <v>43465</v>
      </c>
    </row>
    <row r="854" spans="1:19" s="16" customFormat="1" x14ac:dyDescent="0.3">
      <c r="A854" s="7">
        <v>220</v>
      </c>
      <c r="B854" s="8" t="s">
        <v>730</v>
      </c>
      <c r="C854" s="9">
        <v>1980</v>
      </c>
      <c r="D854" s="10">
        <v>0</v>
      </c>
      <c r="E854" s="14" t="s">
        <v>69</v>
      </c>
      <c r="F854" s="10">
        <v>5</v>
      </c>
      <c r="G854" s="10">
        <v>6</v>
      </c>
      <c r="H854" s="15">
        <v>5706.9</v>
      </c>
      <c r="I854" s="15">
        <v>5050.3999999999996</v>
      </c>
      <c r="J854" s="10">
        <v>4678.1000000000004</v>
      </c>
      <c r="K854" s="11">
        <v>234</v>
      </c>
      <c r="L854" s="25">
        <v>17465242.800000001</v>
      </c>
      <c r="M854" s="12">
        <v>0</v>
      </c>
      <c r="N854" s="12">
        <v>0</v>
      </c>
      <c r="O854" s="12">
        <f t="shared" si="204"/>
        <v>785935.93</v>
      </c>
      <c r="P854" s="12">
        <f t="shared" si="205"/>
        <v>16679306.870000001</v>
      </c>
      <c r="Q854" s="12">
        <f t="shared" si="206"/>
        <v>3458.1900047520994</v>
      </c>
      <c r="R854" s="12">
        <v>17606.61</v>
      </c>
      <c r="S854" s="13">
        <v>43465</v>
      </c>
    </row>
    <row r="855" spans="1:19" s="16" customFormat="1" x14ac:dyDescent="0.3">
      <c r="A855" s="7">
        <v>221</v>
      </c>
      <c r="B855" s="8" t="s">
        <v>731</v>
      </c>
      <c r="C855" s="9">
        <v>1980</v>
      </c>
      <c r="D855" s="10">
        <v>0</v>
      </c>
      <c r="E855" s="14" t="s">
        <v>69</v>
      </c>
      <c r="F855" s="10">
        <v>5</v>
      </c>
      <c r="G855" s="10">
        <v>6</v>
      </c>
      <c r="H855" s="15">
        <v>5787.5</v>
      </c>
      <c r="I855" s="15">
        <v>5146.7</v>
      </c>
      <c r="J855" s="10">
        <v>4767.7</v>
      </c>
      <c r="K855" s="11">
        <v>210</v>
      </c>
      <c r="L855" s="25">
        <v>24046907.260000002</v>
      </c>
      <c r="M855" s="12">
        <v>0</v>
      </c>
      <c r="N855" s="12">
        <v>0</v>
      </c>
      <c r="O855" s="12">
        <f t="shared" si="204"/>
        <v>1082110.83</v>
      </c>
      <c r="P855" s="12">
        <f t="shared" si="205"/>
        <v>22964796.43</v>
      </c>
      <c r="Q855" s="12">
        <f t="shared" si="206"/>
        <v>4672.2962791691771</v>
      </c>
      <c r="R855" s="12">
        <v>17606.61</v>
      </c>
      <c r="S855" s="13">
        <v>43465</v>
      </c>
    </row>
    <row r="856" spans="1:19" s="16" customFormat="1" x14ac:dyDescent="0.3">
      <c r="A856" s="7">
        <v>222</v>
      </c>
      <c r="B856" s="8" t="s">
        <v>732</v>
      </c>
      <c r="C856" s="9">
        <v>1980</v>
      </c>
      <c r="D856" s="10">
        <v>0</v>
      </c>
      <c r="E856" s="14" t="s">
        <v>69</v>
      </c>
      <c r="F856" s="10">
        <v>5</v>
      </c>
      <c r="G856" s="10">
        <v>6</v>
      </c>
      <c r="H856" s="15">
        <v>5716.5</v>
      </c>
      <c r="I856" s="15">
        <v>5071.7</v>
      </c>
      <c r="J856" s="10">
        <v>4692.6000000000004</v>
      </c>
      <c r="K856" s="11">
        <v>228</v>
      </c>
      <c r="L856" s="25">
        <v>23730148.329999998</v>
      </c>
      <c r="M856" s="12">
        <v>0</v>
      </c>
      <c r="N856" s="12">
        <v>0</v>
      </c>
      <c r="O856" s="12">
        <f t="shared" si="204"/>
        <v>1067856.67</v>
      </c>
      <c r="P856" s="12">
        <f t="shared" si="205"/>
        <v>22662291.659999996</v>
      </c>
      <c r="Q856" s="12">
        <f t="shared" si="206"/>
        <v>4678.9337559398227</v>
      </c>
      <c r="R856" s="12">
        <v>17606.61</v>
      </c>
      <c r="S856" s="13">
        <v>43465</v>
      </c>
    </row>
    <row r="857" spans="1:19" s="16" customFormat="1" x14ac:dyDescent="0.3">
      <c r="A857" s="7">
        <v>223</v>
      </c>
      <c r="B857" s="8" t="s">
        <v>733</v>
      </c>
      <c r="C857" s="9">
        <v>1980</v>
      </c>
      <c r="D857" s="10">
        <v>0</v>
      </c>
      <c r="E857" s="14" t="s">
        <v>69</v>
      </c>
      <c r="F857" s="10">
        <v>5</v>
      </c>
      <c r="G857" s="10">
        <v>5</v>
      </c>
      <c r="H857" s="15">
        <v>5239.7</v>
      </c>
      <c r="I857" s="15">
        <v>4660</v>
      </c>
      <c r="J857" s="10">
        <v>4070.4</v>
      </c>
      <c r="K857" s="11">
        <v>194</v>
      </c>
      <c r="L857" s="25">
        <v>21686139.02</v>
      </c>
      <c r="M857" s="12">
        <v>0</v>
      </c>
      <c r="N857" s="12">
        <v>0</v>
      </c>
      <c r="O857" s="12">
        <f t="shared" si="204"/>
        <v>975876.26</v>
      </c>
      <c r="P857" s="12">
        <f t="shared" si="205"/>
        <v>20710262.759999998</v>
      </c>
      <c r="Q857" s="12">
        <f t="shared" ref="Q857:Q887" si="207">L857/I857</f>
        <v>4653.6779012875531</v>
      </c>
      <c r="R857" s="12">
        <v>17606.61</v>
      </c>
      <c r="S857" s="13">
        <v>43465</v>
      </c>
    </row>
    <row r="858" spans="1:19" s="16" customFormat="1" x14ac:dyDescent="0.3">
      <c r="A858" s="7">
        <v>224</v>
      </c>
      <c r="B858" s="8" t="s">
        <v>734</v>
      </c>
      <c r="C858" s="9">
        <v>1977</v>
      </c>
      <c r="D858" s="10">
        <v>0</v>
      </c>
      <c r="E858" s="14" t="s">
        <v>69</v>
      </c>
      <c r="F858" s="10">
        <v>5</v>
      </c>
      <c r="G858" s="10">
        <v>4</v>
      </c>
      <c r="H858" s="15">
        <v>3952.6</v>
      </c>
      <c r="I858" s="15">
        <v>3529.5</v>
      </c>
      <c r="J858" s="10">
        <v>3371.5</v>
      </c>
      <c r="K858" s="11">
        <v>143</v>
      </c>
      <c r="L858" s="25">
        <v>16466826.65</v>
      </c>
      <c r="M858" s="12">
        <v>0</v>
      </c>
      <c r="N858" s="12">
        <v>0</v>
      </c>
      <c r="O858" s="12">
        <f t="shared" si="204"/>
        <v>741007.2</v>
      </c>
      <c r="P858" s="12">
        <f t="shared" si="205"/>
        <v>15725819.450000001</v>
      </c>
      <c r="Q858" s="12">
        <f t="shared" si="207"/>
        <v>4665.4842470604899</v>
      </c>
      <c r="R858" s="12">
        <v>17606.61</v>
      </c>
      <c r="S858" s="13">
        <v>43465</v>
      </c>
    </row>
    <row r="859" spans="1:19" s="16" customFormat="1" x14ac:dyDescent="0.3">
      <c r="A859" s="7">
        <v>225</v>
      </c>
      <c r="B859" s="8" t="s">
        <v>735</v>
      </c>
      <c r="C859" s="9">
        <v>1977</v>
      </c>
      <c r="D859" s="10">
        <v>0</v>
      </c>
      <c r="E859" s="14" t="s">
        <v>69</v>
      </c>
      <c r="F859" s="10">
        <v>5</v>
      </c>
      <c r="G859" s="10">
        <v>8</v>
      </c>
      <c r="H859" s="15">
        <v>7527.1</v>
      </c>
      <c r="I859" s="15">
        <v>6665.1</v>
      </c>
      <c r="J859" s="10">
        <v>6283.1</v>
      </c>
      <c r="K859" s="11">
        <v>278</v>
      </c>
      <c r="L859" s="25">
        <v>23049182.18</v>
      </c>
      <c r="M859" s="12">
        <v>0</v>
      </c>
      <c r="N859" s="12">
        <v>0</v>
      </c>
      <c r="O859" s="12">
        <f t="shared" si="204"/>
        <v>1037213.2</v>
      </c>
      <c r="P859" s="12">
        <f t="shared" si="205"/>
        <v>22011968.98</v>
      </c>
      <c r="Q859" s="12">
        <f t="shared" si="207"/>
        <v>3458.1900016503878</v>
      </c>
      <c r="R859" s="12">
        <v>17606.61</v>
      </c>
      <c r="S859" s="13">
        <v>43465</v>
      </c>
    </row>
    <row r="860" spans="1:19" s="16" customFormat="1" x14ac:dyDescent="0.3">
      <c r="A860" s="7">
        <v>226</v>
      </c>
      <c r="B860" s="8" t="s">
        <v>736</v>
      </c>
      <c r="C860" s="9">
        <v>1977</v>
      </c>
      <c r="D860" s="10">
        <v>0</v>
      </c>
      <c r="E860" s="14" t="s">
        <v>69</v>
      </c>
      <c r="F860" s="10">
        <v>5</v>
      </c>
      <c r="G860" s="10">
        <v>1</v>
      </c>
      <c r="H860" s="15">
        <v>1247.5</v>
      </c>
      <c r="I860" s="15">
        <v>1089</v>
      </c>
      <c r="J860" s="10">
        <v>1089</v>
      </c>
      <c r="K860" s="11">
        <v>45</v>
      </c>
      <c r="L860" s="25">
        <v>5132782.21</v>
      </c>
      <c r="M860" s="12">
        <v>0</v>
      </c>
      <c r="N860" s="12">
        <v>0</v>
      </c>
      <c r="O860" s="12">
        <f t="shared" si="204"/>
        <v>230975.2</v>
      </c>
      <c r="P860" s="12">
        <f t="shared" si="205"/>
        <v>4901807.01</v>
      </c>
      <c r="Q860" s="12">
        <f t="shared" si="207"/>
        <v>4713.298631772268</v>
      </c>
      <c r="R860" s="12">
        <v>17606.61</v>
      </c>
      <c r="S860" s="13">
        <v>43465</v>
      </c>
    </row>
    <row r="861" spans="1:19" s="16" customFormat="1" x14ac:dyDescent="0.3">
      <c r="A861" s="7">
        <v>227</v>
      </c>
      <c r="B861" s="8" t="s">
        <v>737</v>
      </c>
      <c r="C861" s="9">
        <v>1979</v>
      </c>
      <c r="D861" s="10">
        <v>0</v>
      </c>
      <c r="E861" s="14" t="s">
        <v>69</v>
      </c>
      <c r="F861" s="10">
        <v>5</v>
      </c>
      <c r="G861" s="10">
        <v>4</v>
      </c>
      <c r="H861" s="15">
        <v>2942.3</v>
      </c>
      <c r="I861" s="15">
        <v>2648.6</v>
      </c>
      <c r="J861" s="10">
        <v>2604.3000000000002</v>
      </c>
      <c r="K861" s="11">
        <v>148</v>
      </c>
      <c r="L861" s="25">
        <v>3213345.89</v>
      </c>
      <c r="M861" s="12">
        <v>0</v>
      </c>
      <c r="N861" s="12">
        <v>0</v>
      </c>
      <c r="O861" s="12">
        <f t="shared" si="204"/>
        <v>144600.57</v>
      </c>
      <c r="P861" s="12">
        <f t="shared" si="205"/>
        <v>3068745.3200000003</v>
      </c>
      <c r="Q861" s="12">
        <f t="shared" si="207"/>
        <v>1213.2243034055728</v>
      </c>
      <c r="R861" s="12">
        <v>17606.61</v>
      </c>
      <c r="S861" s="13">
        <v>43465</v>
      </c>
    </row>
    <row r="862" spans="1:19" s="16" customFormat="1" x14ac:dyDescent="0.3">
      <c r="A862" s="7">
        <v>228</v>
      </c>
      <c r="B862" s="8" t="s">
        <v>738</v>
      </c>
      <c r="C862" s="9">
        <v>1981</v>
      </c>
      <c r="D862" s="10">
        <v>0</v>
      </c>
      <c r="E862" s="14" t="s">
        <v>69</v>
      </c>
      <c r="F862" s="10">
        <v>5</v>
      </c>
      <c r="G862" s="10">
        <v>4</v>
      </c>
      <c r="H862" s="15">
        <v>3943.1</v>
      </c>
      <c r="I862" s="15">
        <v>3516.9</v>
      </c>
      <c r="J862" s="10">
        <v>3349.4</v>
      </c>
      <c r="K862" s="11">
        <v>148</v>
      </c>
      <c r="L862" s="25">
        <v>8310505.04</v>
      </c>
      <c r="M862" s="12">
        <v>0</v>
      </c>
      <c r="N862" s="12">
        <v>0</v>
      </c>
      <c r="O862" s="12">
        <f t="shared" si="204"/>
        <v>373972.73</v>
      </c>
      <c r="P862" s="12">
        <f t="shared" si="205"/>
        <v>7936532.3100000005</v>
      </c>
      <c r="Q862" s="12">
        <f t="shared" si="207"/>
        <v>2363.0200005686825</v>
      </c>
      <c r="R862" s="12">
        <v>17606.61</v>
      </c>
      <c r="S862" s="13">
        <v>43465</v>
      </c>
    </row>
    <row r="863" spans="1:19" s="16" customFormat="1" x14ac:dyDescent="0.3">
      <c r="A863" s="7">
        <v>229</v>
      </c>
      <c r="B863" s="8" t="s">
        <v>739</v>
      </c>
      <c r="C863" s="9">
        <v>1981</v>
      </c>
      <c r="D863" s="10">
        <v>0</v>
      </c>
      <c r="E863" s="14" t="s">
        <v>69</v>
      </c>
      <c r="F863" s="10">
        <v>5</v>
      </c>
      <c r="G863" s="10">
        <v>1</v>
      </c>
      <c r="H863" s="15">
        <v>1251.0999999999999</v>
      </c>
      <c r="I863" s="15">
        <v>1087</v>
      </c>
      <c r="J863" s="10">
        <v>1034</v>
      </c>
      <c r="K863" s="11">
        <v>40</v>
      </c>
      <c r="L863" s="25">
        <v>1875335.87</v>
      </c>
      <c r="M863" s="12">
        <v>0</v>
      </c>
      <c r="N863" s="12">
        <v>0</v>
      </c>
      <c r="O863" s="12">
        <f t="shared" si="204"/>
        <v>84390.11</v>
      </c>
      <c r="P863" s="12">
        <f t="shared" si="205"/>
        <v>1790945.76</v>
      </c>
      <c r="Q863" s="12">
        <f t="shared" si="207"/>
        <v>1725.2399908003681</v>
      </c>
      <c r="R863" s="12">
        <v>17606.61</v>
      </c>
      <c r="S863" s="13">
        <v>43465</v>
      </c>
    </row>
    <row r="864" spans="1:19" s="16" customFormat="1" x14ac:dyDescent="0.3">
      <c r="A864" s="7">
        <v>230</v>
      </c>
      <c r="B864" s="8" t="s">
        <v>740</v>
      </c>
      <c r="C864" s="9">
        <v>1981</v>
      </c>
      <c r="D864" s="10">
        <v>0</v>
      </c>
      <c r="E864" s="14" t="s">
        <v>69</v>
      </c>
      <c r="F864" s="10">
        <v>5</v>
      </c>
      <c r="G864" s="10">
        <v>6</v>
      </c>
      <c r="H864" s="15">
        <v>5772.2</v>
      </c>
      <c r="I864" s="15">
        <v>5104.5</v>
      </c>
      <c r="J864" s="10">
        <v>5104.5</v>
      </c>
      <c r="K864" s="11">
        <v>231</v>
      </c>
      <c r="L864" s="25">
        <v>23842757.07</v>
      </c>
      <c r="M864" s="12">
        <v>0</v>
      </c>
      <c r="N864" s="12">
        <v>0</v>
      </c>
      <c r="O864" s="12">
        <f t="shared" si="204"/>
        <v>1072924.07</v>
      </c>
      <c r="P864" s="12">
        <f t="shared" si="205"/>
        <v>22769833</v>
      </c>
      <c r="Q864" s="12">
        <f t="shared" si="207"/>
        <v>4670.9289979429914</v>
      </c>
      <c r="R864" s="12">
        <v>17606.61</v>
      </c>
      <c r="S864" s="13">
        <v>43465</v>
      </c>
    </row>
    <row r="865" spans="1:19" s="16" customFormat="1" x14ac:dyDescent="0.3">
      <c r="A865" s="7">
        <v>231</v>
      </c>
      <c r="B865" s="8" t="s">
        <v>741</v>
      </c>
      <c r="C865" s="9">
        <v>1973</v>
      </c>
      <c r="D865" s="10">
        <v>0</v>
      </c>
      <c r="E865" s="14" t="s">
        <v>69</v>
      </c>
      <c r="F865" s="10">
        <v>5</v>
      </c>
      <c r="G865" s="10">
        <v>6</v>
      </c>
      <c r="H865" s="15">
        <v>4406.8</v>
      </c>
      <c r="I865" s="15">
        <v>4023</v>
      </c>
      <c r="J865" s="10">
        <v>3936.3</v>
      </c>
      <c r="K865" s="11">
        <v>546</v>
      </c>
      <c r="L865" s="25">
        <v>13912298.380000001</v>
      </c>
      <c r="M865" s="12">
        <v>0</v>
      </c>
      <c r="N865" s="12">
        <v>0</v>
      </c>
      <c r="O865" s="12">
        <f t="shared" si="204"/>
        <v>626053.43000000005</v>
      </c>
      <c r="P865" s="12">
        <f t="shared" si="205"/>
        <v>13286244.950000001</v>
      </c>
      <c r="Q865" s="12">
        <f t="shared" si="207"/>
        <v>3458.1900024857073</v>
      </c>
      <c r="R865" s="12">
        <v>17606.61</v>
      </c>
      <c r="S865" s="13">
        <v>43465</v>
      </c>
    </row>
    <row r="866" spans="1:19" s="16" customFormat="1" x14ac:dyDescent="0.3">
      <c r="A866" s="7">
        <v>232</v>
      </c>
      <c r="B866" s="8" t="s">
        <v>742</v>
      </c>
      <c r="C866" s="9">
        <v>1982</v>
      </c>
      <c r="D866" s="10">
        <v>0</v>
      </c>
      <c r="E866" s="14" t="s">
        <v>69</v>
      </c>
      <c r="F866" s="10">
        <v>5</v>
      </c>
      <c r="G866" s="10">
        <v>6</v>
      </c>
      <c r="H866" s="15">
        <v>5734.9</v>
      </c>
      <c r="I866" s="15">
        <v>5056.3999999999996</v>
      </c>
      <c r="J866" s="10">
        <v>4655.3999999999996</v>
      </c>
      <c r="K866" s="11">
        <v>195</v>
      </c>
      <c r="L866" s="25">
        <v>12777181.65</v>
      </c>
      <c r="M866" s="12">
        <v>0</v>
      </c>
      <c r="N866" s="12">
        <v>0</v>
      </c>
      <c r="O866" s="12">
        <f t="shared" si="204"/>
        <v>574973.17000000004</v>
      </c>
      <c r="P866" s="12">
        <f t="shared" si="205"/>
        <v>12202208.48</v>
      </c>
      <c r="Q866" s="12">
        <f t="shared" si="207"/>
        <v>2526.9325310497588</v>
      </c>
      <c r="R866" s="12">
        <v>17606.61</v>
      </c>
      <c r="S866" s="13">
        <v>43465</v>
      </c>
    </row>
    <row r="867" spans="1:19" s="16" customFormat="1" x14ac:dyDescent="0.3">
      <c r="A867" s="7">
        <v>233</v>
      </c>
      <c r="B867" s="8" t="s">
        <v>743</v>
      </c>
      <c r="C867" s="9">
        <v>1982</v>
      </c>
      <c r="D867" s="10">
        <v>0</v>
      </c>
      <c r="E867" s="14" t="s">
        <v>69</v>
      </c>
      <c r="F867" s="10">
        <v>5</v>
      </c>
      <c r="G867" s="10">
        <v>6</v>
      </c>
      <c r="H867" s="15">
        <v>5815</v>
      </c>
      <c r="I867" s="15">
        <v>5043.1000000000004</v>
      </c>
      <c r="J867" s="10">
        <v>4667.5</v>
      </c>
      <c r="K867" s="11">
        <v>215</v>
      </c>
      <c r="L867" s="25">
        <v>13908473.800000001</v>
      </c>
      <c r="M867" s="12">
        <v>0</v>
      </c>
      <c r="N867" s="12">
        <v>0</v>
      </c>
      <c r="O867" s="12">
        <f t="shared" si="204"/>
        <v>625881.31999999995</v>
      </c>
      <c r="P867" s="12">
        <f t="shared" si="205"/>
        <v>13282592.48</v>
      </c>
      <c r="Q867" s="12">
        <f t="shared" si="207"/>
        <v>2757.921476869386</v>
      </c>
      <c r="R867" s="12">
        <v>17606.61</v>
      </c>
      <c r="S867" s="13">
        <v>43465</v>
      </c>
    </row>
    <row r="868" spans="1:19" s="16" customFormat="1" x14ac:dyDescent="0.3">
      <c r="A868" s="7">
        <v>234</v>
      </c>
      <c r="B868" s="8" t="s">
        <v>744</v>
      </c>
      <c r="C868" s="9">
        <v>1972</v>
      </c>
      <c r="D868" s="10">
        <v>0</v>
      </c>
      <c r="E868" s="14" t="s">
        <v>69</v>
      </c>
      <c r="F868" s="10">
        <v>8</v>
      </c>
      <c r="G868" s="10">
        <v>1</v>
      </c>
      <c r="H868" s="15">
        <v>4976</v>
      </c>
      <c r="I868" s="15">
        <v>3146.46</v>
      </c>
      <c r="J868" s="10">
        <v>2398.9899999999998</v>
      </c>
      <c r="K868" s="11">
        <v>233</v>
      </c>
      <c r="L868" s="25">
        <v>2678793.08</v>
      </c>
      <c r="M868" s="12">
        <v>0</v>
      </c>
      <c r="N868" s="12">
        <v>0</v>
      </c>
      <c r="O868" s="12">
        <f t="shared" si="204"/>
        <v>120545.69</v>
      </c>
      <c r="P868" s="12">
        <f t="shared" si="205"/>
        <v>2558247.39</v>
      </c>
      <c r="Q868" s="12">
        <f t="shared" si="207"/>
        <v>851.36727624060052</v>
      </c>
      <c r="R868" s="12">
        <v>21030.3</v>
      </c>
      <c r="S868" s="13">
        <v>43465</v>
      </c>
    </row>
    <row r="869" spans="1:19" s="16" customFormat="1" x14ac:dyDescent="0.3">
      <c r="A869" s="7">
        <v>235</v>
      </c>
      <c r="B869" s="8" t="s">
        <v>745</v>
      </c>
      <c r="C869" s="9">
        <v>1974</v>
      </c>
      <c r="D869" s="10">
        <v>0</v>
      </c>
      <c r="E869" s="14" t="s">
        <v>69</v>
      </c>
      <c r="F869" s="10">
        <v>5</v>
      </c>
      <c r="G869" s="10">
        <v>6</v>
      </c>
      <c r="H869" s="15">
        <v>4385.5</v>
      </c>
      <c r="I869" s="15">
        <v>3761.8</v>
      </c>
      <c r="J869" s="10">
        <v>3721.5</v>
      </c>
      <c r="K869" s="11">
        <v>219</v>
      </c>
      <c r="L869" s="25">
        <v>9436177.1500000004</v>
      </c>
      <c r="M869" s="12">
        <v>0</v>
      </c>
      <c r="N869" s="12">
        <v>0</v>
      </c>
      <c r="O869" s="12">
        <f t="shared" si="204"/>
        <v>424627.97</v>
      </c>
      <c r="P869" s="12">
        <f t="shared" si="205"/>
        <v>9011549.1799999997</v>
      </c>
      <c r="Q869" s="12">
        <f t="shared" si="207"/>
        <v>2508.4207427295441</v>
      </c>
      <c r="R869" s="12">
        <v>17606.61</v>
      </c>
      <c r="S869" s="13">
        <v>43465</v>
      </c>
    </row>
    <row r="870" spans="1:19" s="16" customFormat="1" x14ac:dyDescent="0.3">
      <c r="A870" s="7">
        <v>236</v>
      </c>
      <c r="B870" s="8" t="s">
        <v>746</v>
      </c>
      <c r="C870" s="9">
        <v>1977</v>
      </c>
      <c r="D870" s="10">
        <v>0</v>
      </c>
      <c r="E870" s="14" t="s">
        <v>69</v>
      </c>
      <c r="F870" s="10">
        <v>5</v>
      </c>
      <c r="G870" s="10">
        <v>8</v>
      </c>
      <c r="H870" s="15">
        <v>7803.7</v>
      </c>
      <c r="I870" s="15">
        <v>6700.8</v>
      </c>
      <c r="J870" s="10">
        <v>6551.6</v>
      </c>
      <c r="K870" s="11">
        <v>312</v>
      </c>
      <c r="L870" s="25">
        <v>12408512.189999999</v>
      </c>
      <c r="M870" s="12">
        <v>0</v>
      </c>
      <c r="N870" s="12">
        <v>0</v>
      </c>
      <c r="O870" s="12">
        <f t="shared" si="204"/>
        <v>558383.05000000005</v>
      </c>
      <c r="P870" s="12">
        <f t="shared" si="205"/>
        <v>11850129.139999999</v>
      </c>
      <c r="Q870" s="12">
        <f t="shared" si="207"/>
        <v>1851.79563484957</v>
      </c>
      <c r="R870" s="12">
        <v>17606.61</v>
      </c>
      <c r="S870" s="13">
        <v>43465</v>
      </c>
    </row>
    <row r="871" spans="1:19" s="16" customFormat="1" x14ac:dyDescent="0.3">
      <c r="A871" s="7">
        <v>237</v>
      </c>
      <c r="B871" s="8" t="s">
        <v>747</v>
      </c>
      <c r="C871" s="9">
        <v>1979</v>
      </c>
      <c r="D871" s="10">
        <v>0</v>
      </c>
      <c r="E871" s="14" t="s">
        <v>69</v>
      </c>
      <c r="F871" s="10">
        <v>5</v>
      </c>
      <c r="G871" s="10">
        <v>8</v>
      </c>
      <c r="H871" s="15">
        <v>13758.2</v>
      </c>
      <c r="I871" s="15">
        <v>11788.7</v>
      </c>
      <c r="J871" s="10">
        <v>11206.6</v>
      </c>
      <c r="K871" s="11">
        <v>578</v>
      </c>
      <c r="L871" s="25">
        <v>31798988.02</v>
      </c>
      <c r="M871" s="12">
        <v>0</v>
      </c>
      <c r="N871" s="12">
        <v>0</v>
      </c>
      <c r="O871" s="12">
        <f t="shared" si="204"/>
        <v>1430954.46</v>
      </c>
      <c r="P871" s="12">
        <f t="shared" si="205"/>
        <v>30368033.559999999</v>
      </c>
      <c r="Q871" s="12">
        <f t="shared" si="207"/>
        <v>2697.4126086845877</v>
      </c>
      <c r="R871" s="12">
        <v>17606.61</v>
      </c>
      <c r="S871" s="13">
        <v>43465</v>
      </c>
    </row>
    <row r="872" spans="1:19" s="16" customFormat="1" x14ac:dyDescent="0.3">
      <c r="A872" s="7">
        <v>238</v>
      </c>
      <c r="B872" s="8" t="s">
        <v>748</v>
      </c>
      <c r="C872" s="9">
        <v>1969</v>
      </c>
      <c r="D872" s="10">
        <v>0</v>
      </c>
      <c r="E872" s="14" t="s">
        <v>29</v>
      </c>
      <c r="F872" s="10">
        <v>2</v>
      </c>
      <c r="G872" s="10">
        <v>1</v>
      </c>
      <c r="H872" s="15">
        <v>304.39999999999998</v>
      </c>
      <c r="I872" s="15">
        <v>261.8</v>
      </c>
      <c r="J872" s="10">
        <v>251.7</v>
      </c>
      <c r="K872" s="11">
        <v>17</v>
      </c>
      <c r="L872" s="25">
        <v>3253903.55</v>
      </c>
      <c r="M872" s="12">
        <v>0</v>
      </c>
      <c r="N872" s="12">
        <v>0</v>
      </c>
      <c r="O872" s="12">
        <f t="shared" si="204"/>
        <v>146425.66</v>
      </c>
      <c r="P872" s="12">
        <f t="shared" si="205"/>
        <v>3107477.8899999997</v>
      </c>
      <c r="Q872" s="12">
        <f t="shared" si="207"/>
        <v>12428.966959511075</v>
      </c>
      <c r="R872" s="12">
        <v>27958.74</v>
      </c>
      <c r="S872" s="13">
        <v>43465</v>
      </c>
    </row>
    <row r="873" spans="1:19" s="16" customFormat="1" x14ac:dyDescent="0.3">
      <c r="A873" s="7">
        <v>239</v>
      </c>
      <c r="B873" s="8" t="s">
        <v>749</v>
      </c>
      <c r="C873" s="9">
        <v>1980</v>
      </c>
      <c r="D873" s="10">
        <v>0</v>
      </c>
      <c r="E873" s="14" t="s">
        <v>69</v>
      </c>
      <c r="F873" s="10">
        <v>5</v>
      </c>
      <c r="G873" s="10">
        <v>9</v>
      </c>
      <c r="H873" s="15">
        <v>8765.5</v>
      </c>
      <c r="I873" s="15">
        <v>7765.1</v>
      </c>
      <c r="J873" s="10">
        <v>7447</v>
      </c>
      <c r="K873" s="11">
        <v>326</v>
      </c>
      <c r="L873" s="25">
        <v>46262320.200000003</v>
      </c>
      <c r="M873" s="12">
        <v>0</v>
      </c>
      <c r="N873" s="12">
        <v>0</v>
      </c>
      <c r="O873" s="12">
        <f t="shared" si="204"/>
        <v>2081804.41</v>
      </c>
      <c r="P873" s="12">
        <f t="shared" si="205"/>
        <v>44180515.790000007</v>
      </c>
      <c r="Q873" s="12">
        <f t="shared" si="207"/>
        <v>5957.7236867522633</v>
      </c>
      <c r="R873" s="12">
        <v>17606.61</v>
      </c>
      <c r="S873" s="13">
        <v>43465</v>
      </c>
    </row>
    <row r="874" spans="1:19" s="16" customFormat="1" x14ac:dyDescent="0.3">
      <c r="A874" s="7">
        <v>240</v>
      </c>
      <c r="B874" s="8" t="s">
        <v>750</v>
      </c>
      <c r="C874" s="9">
        <v>1979</v>
      </c>
      <c r="D874" s="10">
        <v>0</v>
      </c>
      <c r="E874" s="14" t="s">
        <v>69</v>
      </c>
      <c r="F874" s="10">
        <v>5</v>
      </c>
      <c r="G874" s="10">
        <v>8</v>
      </c>
      <c r="H874" s="15">
        <v>11307</v>
      </c>
      <c r="I874" s="15">
        <v>6742.7</v>
      </c>
      <c r="J874" s="10">
        <v>6449</v>
      </c>
      <c r="K874" s="11">
        <v>295</v>
      </c>
      <c r="L874" s="25">
        <v>16683921.529999999</v>
      </c>
      <c r="M874" s="12">
        <v>0</v>
      </c>
      <c r="N874" s="12">
        <v>0</v>
      </c>
      <c r="O874" s="12">
        <f t="shared" si="204"/>
        <v>750776.47</v>
      </c>
      <c r="P874" s="12">
        <f t="shared" si="205"/>
        <v>15933145.059999999</v>
      </c>
      <c r="Q874" s="12">
        <f t="shared" si="207"/>
        <v>2474.3680617556765</v>
      </c>
      <c r="R874" s="12">
        <v>17606.61</v>
      </c>
      <c r="S874" s="13">
        <v>43465</v>
      </c>
    </row>
    <row r="875" spans="1:19" s="16" customFormat="1" x14ac:dyDescent="0.3">
      <c r="A875" s="7">
        <v>241</v>
      </c>
      <c r="B875" s="8" t="s">
        <v>751</v>
      </c>
      <c r="C875" s="9">
        <v>1982</v>
      </c>
      <c r="D875" s="10">
        <v>0</v>
      </c>
      <c r="E875" s="14" t="s">
        <v>29</v>
      </c>
      <c r="F875" s="10">
        <v>5</v>
      </c>
      <c r="G875" s="10">
        <v>7</v>
      </c>
      <c r="H875" s="15">
        <v>5366.2</v>
      </c>
      <c r="I875" s="15">
        <v>4757.2</v>
      </c>
      <c r="J875" s="10">
        <v>4536.2</v>
      </c>
      <c r="K875" s="11">
        <v>256</v>
      </c>
      <c r="L875" s="25">
        <v>20238861.77</v>
      </c>
      <c r="M875" s="12">
        <v>0</v>
      </c>
      <c r="N875" s="12">
        <v>0</v>
      </c>
      <c r="O875" s="12">
        <f t="shared" si="204"/>
        <v>910748.78</v>
      </c>
      <c r="P875" s="12">
        <f t="shared" si="205"/>
        <v>19328112.989999998</v>
      </c>
      <c r="Q875" s="12">
        <f t="shared" si="207"/>
        <v>4254.364283612209</v>
      </c>
      <c r="R875" s="12">
        <v>27958.74</v>
      </c>
      <c r="S875" s="13">
        <v>43465</v>
      </c>
    </row>
    <row r="876" spans="1:19" s="16" customFormat="1" x14ac:dyDescent="0.3">
      <c r="A876" s="7">
        <v>242</v>
      </c>
      <c r="B876" s="8" t="s">
        <v>752</v>
      </c>
      <c r="C876" s="9">
        <v>1982</v>
      </c>
      <c r="D876" s="10">
        <v>0</v>
      </c>
      <c r="E876" s="14" t="s">
        <v>29</v>
      </c>
      <c r="F876" s="10">
        <v>5</v>
      </c>
      <c r="G876" s="10">
        <v>8</v>
      </c>
      <c r="H876" s="15">
        <v>6115.3</v>
      </c>
      <c r="I876" s="15">
        <v>5433.5</v>
      </c>
      <c r="J876" s="10">
        <v>5353</v>
      </c>
      <c r="K876" s="11">
        <v>342</v>
      </c>
      <c r="L876" s="25">
        <v>10899907.85</v>
      </c>
      <c r="M876" s="12">
        <v>0</v>
      </c>
      <c r="N876" s="12">
        <v>0</v>
      </c>
      <c r="O876" s="12">
        <f t="shared" si="204"/>
        <v>490495.85</v>
      </c>
      <c r="P876" s="12">
        <f t="shared" si="205"/>
        <v>10409412</v>
      </c>
      <c r="Q876" s="12">
        <f t="shared" si="207"/>
        <v>2006.0564737277996</v>
      </c>
      <c r="R876" s="12">
        <v>27958.74</v>
      </c>
      <c r="S876" s="13">
        <v>43465</v>
      </c>
    </row>
    <row r="877" spans="1:19" s="16" customFormat="1" x14ac:dyDescent="0.3">
      <c r="A877" s="7">
        <v>243</v>
      </c>
      <c r="B877" s="8" t="s">
        <v>753</v>
      </c>
      <c r="C877" s="9">
        <v>1980</v>
      </c>
      <c r="D877" s="10">
        <v>0</v>
      </c>
      <c r="E877" s="14" t="s">
        <v>69</v>
      </c>
      <c r="F877" s="10">
        <v>5</v>
      </c>
      <c r="G877" s="10">
        <v>4</v>
      </c>
      <c r="H877" s="15">
        <v>3419.8</v>
      </c>
      <c r="I877" s="15">
        <v>3054.9</v>
      </c>
      <c r="J877" s="15">
        <v>3054.9</v>
      </c>
      <c r="K877" s="11">
        <v>136</v>
      </c>
      <c r="L877" s="25">
        <v>12826941.59</v>
      </c>
      <c r="M877" s="12">
        <v>0</v>
      </c>
      <c r="N877" s="12">
        <v>0</v>
      </c>
      <c r="O877" s="12">
        <f t="shared" si="204"/>
        <v>577212.37</v>
      </c>
      <c r="P877" s="12">
        <f t="shared" si="205"/>
        <v>12249729.220000001</v>
      </c>
      <c r="Q877" s="12">
        <f t="shared" si="207"/>
        <v>4198.808992111035</v>
      </c>
      <c r="R877" s="12">
        <v>17606.61</v>
      </c>
      <c r="S877" s="13">
        <v>43465</v>
      </c>
    </row>
    <row r="878" spans="1:19" s="16" customFormat="1" x14ac:dyDescent="0.3">
      <c r="A878" s="7">
        <v>244</v>
      </c>
      <c r="B878" s="8" t="s">
        <v>754</v>
      </c>
      <c r="C878" s="9">
        <v>1977</v>
      </c>
      <c r="D878" s="10">
        <v>0</v>
      </c>
      <c r="E878" s="14" t="s">
        <v>69</v>
      </c>
      <c r="F878" s="10">
        <v>5</v>
      </c>
      <c r="G878" s="10">
        <v>6</v>
      </c>
      <c r="H878" s="15">
        <v>4585.2</v>
      </c>
      <c r="I878" s="15">
        <v>3990.6</v>
      </c>
      <c r="J878" s="10">
        <v>3869.2</v>
      </c>
      <c r="K878" s="11">
        <v>213</v>
      </c>
      <c r="L878" s="25">
        <v>16517357.32</v>
      </c>
      <c r="M878" s="12">
        <v>0</v>
      </c>
      <c r="N878" s="12">
        <v>0</v>
      </c>
      <c r="O878" s="12">
        <f t="shared" si="204"/>
        <v>743281.08</v>
      </c>
      <c r="P878" s="12">
        <f t="shared" si="205"/>
        <v>15774076.24</v>
      </c>
      <c r="Q878" s="12">
        <f t="shared" si="207"/>
        <v>4139.066135418233</v>
      </c>
      <c r="R878" s="12">
        <v>17606.61</v>
      </c>
      <c r="S878" s="13">
        <v>43465</v>
      </c>
    </row>
    <row r="879" spans="1:19" s="16" customFormat="1" x14ac:dyDescent="0.3">
      <c r="A879" s="7">
        <v>245</v>
      </c>
      <c r="B879" s="8" t="s">
        <v>755</v>
      </c>
      <c r="C879" s="9">
        <v>1977</v>
      </c>
      <c r="D879" s="10">
        <v>0</v>
      </c>
      <c r="E879" s="14" t="s">
        <v>69</v>
      </c>
      <c r="F879" s="10">
        <v>5</v>
      </c>
      <c r="G879" s="10">
        <v>8</v>
      </c>
      <c r="H879" s="15">
        <v>6018.6</v>
      </c>
      <c r="I879" s="15">
        <v>5444.2</v>
      </c>
      <c r="J879" s="10">
        <v>5050</v>
      </c>
      <c r="K879" s="11">
        <v>328</v>
      </c>
      <c r="L879" s="25">
        <v>11923739.85</v>
      </c>
      <c r="M879" s="12">
        <v>0</v>
      </c>
      <c r="N879" s="12">
        <v>0</v>
      </c>
      <c r="O879" s="12">
        <f t="shared" si="204"/>
        <v>536568.29</v>
      </c>
      <c r="P879" s="12">
        <f t="shared" si="205"/>
        <v>11387171.559999999</v>
      </c>
      <c r="Q879" s="12">
        <f t="shared" si="207"/>
        <v>2190.173000624518</v>
      </c>
      <c r="R879" s="12">
        <v>17606.61</v>
      </c>
      <c r="S879" s="13">
        <v>43465</v>
      </c>
    </row>
    <row r="880" spans="1:19" s="16" customFormat="1" x14ac:dyDescent="0.3">
      <c r="A880" s="7">
        <v>246</v>
      </c>
      <c r="B880" s="8" t="s">
        <v>756</v>
      </c>
      <c r="C880" s="9">
        <v>1977</v>
      </c>
      <c r="D880" s="10">
        <v>0</v>
      </c>
      <c r="E880" s="14" t="s">
        <v>69</v>
      </c>
      <c r="F880" s="10">
        <v>5</v>
      </c>
      <c r="G880" s="10">
        <v>8</v>
      </c>
      <c r="H880" s="15">
        <v>6005.8</v>
      </c>
      <c r="I880" s="15">
        <v>5427.7</v>
      </c>
      <c r="J880" s="10">
        <v>5247.6</v>
      </c>
      <c r="K880" s="11">
        <v>303</v>
      </c>
      <c r="L880" s="25">
        <v>12455870.539999999</v>
      </c>
      <c r="M880" s="12">
        <v>0</v>
      </c>
      <c r="N880" s="12">
        <v>0</v>
      </c>
      <c r="O880" s="12">
        <f t="shared" si="204"/>
        <v>560514.17000000004</v>
      </c>
      <c r="P880" s="12">
        <f t="shared" si="205"/>
        <v>11895356.369999999</v>
      </c>
      <c r="Q880" s="12">
        <f t="shared" si="207"/>
        <v>2294.8708550583119</v>
      </c>
      <c r="R880" s="12">
        <v>17606.61</v>
      </c>
      <c r="S880" s="13">
        <v>43465</v>
      </c>
    </row>
    <row r="881" spans="1:19" s="16" customFormat="1" x14ac:dyDescent="0.3">
      <c r="A881" s="7">
        <v>247</v>
      </c>
      <c r="B881" s="8" t="s">
        <v>757</v>
      </c>
      <c r="C881" s="9">
        <v>1979</v>
      </c>
      <c r="D881" s="10">
        <v>0</v>
      </c>
      <c r="E881" s="14" t="s">
        <v>69</v>
      </c>
      <c r="F881" s="10">
        <v>5</v>
      </c>
      <c r="G881" s="10">
        <v>4</v>
      </c>
      <c r="H881" s="15">
        <v>2932</v>
      </c>
      <c r="I881" s="15">
        <v>2582.6</v>
      </c>
      <c r="J881" s="10">
        <v>2512.6</v>
      </c>
      <c r="K881" s="11">
        <v>291</v>
      </c>
      <c r="L881" s="25">
        <v>12247096.130000001</v>
      </c>
      <c r="M881" s="12">
        <v>0</v>
      </c>
      <c r="N881" s="12">
        <v>0</v>
      </c>
      <c r="O881" s="12">
        <f t="shared" si="204"/>
        <v>551119.32999999996</v>
      </c>
      <c r="P881" s="12">
        <f t="shared" si="205"/>
        <v>11695976.800000001</v>
      </c>
      <c r="Q881" s="12">
        <f t="shared" si="207"/>
        <v>4742.1575660187409</v>
      </c>
      <c r="R881" s="12">
        <v>17606.61</v>
      </c>
      <c r="S881" s="13">
        <v>43465</v>
      </c>
    </row>
    <row r="882" spans="1:19" s="16" customFormat="1" x14ac:dyDescent="0.3">
      <c r="A882" s="7">
        <v>248</v>
      </c>
      <c r="B882" s="8" t="s">
        <v>758</v>
      </c>
      <c r="C882" s="9">
        <v>1978</v>
      </c>
      <c r="D882" s="10">
        <v>0</v>
      </c>
      <c r="E882" s="14" t="s">
        <v>69</v>
      </c>
      <c r="F882" s="10">
        <v>5</v>
      </c>
      <c r="G882" s="10">
        <v>8</v>
      </c>
      <c r="H882" s="15">
        <v>5838.3</v>
      </c>
      <c r="I882" s="15">
        <v>5135.8</v>
      </c>
      <c r="J882" s="10">
        <v>4666.3500000000004</v>
      </c>
      <c r="K882" s="11">
        <v>423</v>
      </c>
      <c r="L882" s="25">
        <v>22355542.199999999</v>
      </c>
      <c r="M882" s="12">
        <v>0</v>
      </c>
      <c r="N882" s="12">
        <v>0</v>
      </c>
      <c r="O882" s="12">
        <f t="shared" si="204"/>
        <v>1005999.4</v>
      </c>
      <c r="P882" s="12">
        <f t="shared" si="205"/>
        <v>21349542.800000001</v>
      </c>
      <c r="Q882" s="12">
        <f t="shared" si="207"/>
        <v>4352.8841076365898</v>
      </c>
      <c r="R882" s="12">
        <v>17606.61</v>
      </c>
      <c r="S882" s="13">
        <v>43465</v>
      </c>
    </row>
    <row r="883" spans="1:19" s="16" customFormat="1" x14ac:dyDescent="0.3">
      <c r="A883" s="7">
        <v>249</v>
      </c>
      <c r="B883" s="8" t="s">
        <v>759</v>
      </c>
      <c r="C883" s="9">
        <v>1981</v>
      </c>
      <c r="D883" s="10">
        <v>0</v>
      </c>
      <c r="E883" s="14" t="s">
        <v>29</v>
      </c>
      <c r="F883" s="10">
        <v>9</v>
      </c>
      <c r="G883" s="10">
        <v>1</v>
      </c>
      <c r="H883" s="15">
        <v>2758.4</v>
      </c>
      <c r="I883" s="15">
        <v>2404.6</v>
      </c>
      <c r="J883" s="10">
        <v>1747.6</v>
      </c>
      <c r="K883" s="11">
        <v>102</v>
      </c>
      <c r="L883" s="25">
        <v>12916358.17</v>
      </c>
      <c r="M883" s="12">
        <v>0</v>
      </c>
      <c r="N883" s="12">
        <v>0</v>
      </c>
      <c r="O883" s="12">
        <f t="shared" si="204"/>
        <v>581236.12</v>
      </c>
      <c r="P883" s="12">
        <f t="shared" si="205"/>
        <v>12335122.050000001</v>
      </c>
      <c r="Q883" s="12">
        <f t="shared" si="207"/>
        <v>5371.5204898943693</v>
      </c>
      <c r="R883" s="12">
        <v>29036.9</v>
      </c>
      <c r="S883" s="13">
        <v>43465</v>
      </c>
    </row>
    <row r="884" spans="1:19" s="16" customFormat="1" x14ac:dyDescent="0.3">
      <c r="A884" s="7">
        <v>250</v>
      </c>
      <c r="B884" s="8" t="s">
        <v>760</v>
      </c>
      <c r="C884" s="9">
        <v>1980</v>
      </c>
      <c r="D884" s="10">
        <v>0</v>
      </c>
      <c r="E884" s="14" t="s">
        <v>69</v>
      </c>
      <c r="F884" s="10">
        <v>5</v>
      </c>
      <c r="G884" s="10">
        <v>8</v>
      </c>
      <c r="H884" s="15">
        <v>7513.7</v>
      </c>
      <c r="I884" s="15">
        <v>6665</v>
      </c>
      <c r="J884" s="10">
        <v>6276</v>
      </c>
      <c r="K884" s="11">
        <v>263</v>
      </c>
      <c r="L884" s="25">
        <v>31152555.210000001</v>
      </c>
      <c r="M884" s="12">
        <v>0</v>
      </c>
      <c r="N884" s="12">
        <v>0</v>
      </c>
      <c r="O884" s="12">
        <f t="shared" si="204"/>
        <v>1401864.98</v>
      </c>
      <c r="P884" s="12">
        <f t="shared" si="205"/>
        <v>29750690.23</v>
      </c>
      <c r="Q884" s="12">
        <f t="shared" si="207"/>
        <v>4674.0517944486119</v>
      </c>
      <c r="R884" s="12">
        <v>17606.61</v>
      </c>
      <c r="S884" s="13">
        <v>43465</v>
      </c>
    </row>
    <row r="885" spans="1:19" s="16" customFormat="1" x14ac:dyDescent="0.3">
      <c r="A885" s="7">
        <v>251</v>
      </c>
      <c r="B885" s="8" t="s">
        <v>761</v>
      </c>
      <c r="C885" s="9">
        <v>1981</v>
      </c>
      <c r="D885" s="10">
        <v>0</v>
      </c>
      <c r="E885" s="14" t="s">
        <v>29</v>
      </c>
      <c r="F885" s="10">
        <v>9</v>
      </c>
      <c r="G885" s="10">
        <v>1</v>
      </c>
      <c r="H885" s="15">
        <v>2309.1</v>
      </c>
      <c r="I885" s="15">
        <v>1981</v>
      </c>
      <c r="J885" s="10">
        <v>1940.1</v>
      </c>
      <c r="K885" s="11">
        <v>122</v>
      </c>
      <c r="L885" s="12">
        <v>2436174.37</v>
      </c>
      <c r="M885" s="12">
        <v>0</v>
      </c>
      <c r="N885" s="12">
        <v>0</v>
      </c>
      <c r="O885" s="12">
        <f t="shared" si="204"/>
        <v>109627.85</v>
      </c>
      <c r="P885" s="12">
        <f t="shared" si="205"/>
        <v>2326546.52</v>
      </c>
      <c r="Q885" s="12">
        <f t="shared" si="207"/>
        <v>1229.77</v>
      </c>
      <c r="R885" s="12">
        <v>29036.9</v>
      </c>
      <c r="S885" s="13">
        <v>43465</v>
      </c>
    </row>
    <row r="886" spans="1:19" s="16" customFormat="1" x14ac:dyDescent="0.3">
      <c r="A886" s="7">
        <v>252</v>
      </c>
      <c r="B886" s="8" t="s">
        <v>762</v>
      </c>
      <c r="C886" s="9">
        <v>1981</v>
      </c>
      <c r="D886" s="10">
        <v>0</v>
      </c>
      <c r="E886" s="14" t="s">
        <v>29</v>
      </c>
      <c r="F886" s="10">
        <v>9</v>
      </c>
      <c r="G886" s="10">
        <v>1</v>
      </c>
      <c r="H886" s="15">
        <v>2661.4</v>
      </c>
      <c r="I886" s="15">
        <v>1965.3</v>
      </c>
      <c r="J886" s="10">
        <v>1499.9</v>
      </c>
      <c r="K886" s="11">
        <v>99</v>
      </c>
      <c r="L886" s="12">
        <v>4527049.3899999997</v>
      </c>
      <c r="M886" s="12">
        <v>0</v>
      </c>
      <c r="N886" s="12">
        <v>0</v>
      </c>
      <c r="O886" s="12">
        <f t="shared" si="204"/>
        <v>203717.22</v>
      </c>
      <c r="P886" s="12">
        <f t="shared" si="205"/>
        <v>4323332.17</v>
      </c>
      <c r="Q886" s="12">
        <f t="shared" si="207"/>
        <v>2303.4902508522869</v>
      </c>
      <c r="R886" s="12">
        <v>29036.9</v>
      </c>
      <c r="S886" s="13">
        <v>43465</v>
      </c>
    </row>
    <row r="887" spans="1:19" s="27" customFormat="1" ht="13.2" x14ac:dyDescent="0.3">
      <c r="A887" s="19"/>
      <c r="B887" s="192" t="s">
        <v>420</v>
      </c>
      <c r="C887" s="192"/>
      <c r="D887" s="10"/>
      <c r="E887" s="10"/>
      <c r="F887" s="10"/>
      <c r="G887" s="10"/>
      <c r="H887" s="17">
        <f t="shared" ref="H887:P887" si="208">ROUND(SUM(H825:H886),2)</f>
        <v>327673.53999999998</v>
      </c>
      <c r="I887" s="17">
        <f t="shared" si="208"/>
        <v>282021.8</v>
      </c>
      <c r="J887" s="17">
        <f t="shared" si="208"/>
        <v>262363.43</v>
      </c>
      <c r="K887" s="17">
        <f t="shared" si="208"/>
        <v>14406</v>
      </c>
      <c r="L887" s="17">
        <f t="shared" si="208"/>
        <v>916749147.53999996</v>
      </c>
      <c r="M887" s="17">
        <f t="shared" si="208"/>
        <v>0</v>
      </c>
      <c r="N887" s="17">
        <f t="shared" si="208"/>
        <v>0</v>
      </c>
      <c r="O887" s="17">
        <f t="shared" si="208"/>
        <v>41253711.649999999</v>
      </c>
      <c r="P887" s="17">
        <f t="shared" si="208"/>
        <v>875495435.88999999</v>
      </c>
      <c r="Q887" s="17">
        <f t="shared" si="207"/>
        <v>3250.6322119070228</v>
      </c>
      <c r="R887" s="12"/>
      <c r="S887" s="10"/>
    </row>
    <row r="888" spans="1:19" s="6" customFormat="1" ht="15.6" x14ac:dyDescent="0.3">
      <c r="A888" s="10"/>
      <c r="B888" s="195" t="s">
        <v>26</v>
      </c>
      <c r="C888" s="195"/>
      <c r="D888" s="10"/>
      <c r="E888" s="10"/>
      <c r="F888" s="10"/>
      <c r="G888" s="10"/>
      <c r="H888" s="10"/>
      <c r="I888" s="10"/>
      <c r="J888" s="10"/>
      <c r="K888" s="10"/>
      <c r="L888" s="12"/>
      <c r="M888" s="12"/>
      <c r="N888" s="12"/>
      <c r="O888" s="12"/>
      <c r="P888" s="12"/>
      <c r="Q888" s="12"/>
      <c r="R888" s="12"/>
      <c r="S888" s="10"/>
    </row>
    <row r="889" spans="1:19" s="16" customFormat="1" x14ac:dyDescent="0.3">
      <c r="A889" s="7">
        <v>253</v>
      </c>
      <c r="B889" s="8" t="s">
        <v>763</v>
      </c>
      <c r="C889" s="9">
        <v>1982</v>
      </c>
      <c r="D889" s="10">
        <v>0</v>
      </c>
      <c r="E889" s="14" t="s">
        <v>29</v>
      </c>
      <c r="F889" s="10">
        <v>2</v>
      </c>
      <c r="G889" s="10">
        <v>2</v>
      </c>
      <c r="H889" s="15">
        <v>785.4</v>
      </c>
      <c r="I889" s="15">
        <v>723.9</v>
      </c>
      <c r="J889" s="10">
        <v>397.9</v>
      </c>
      <c r="K889" s="11">
        <v>34</v>
      </c>
      <c r="L889" s="12">
        <v>3143448.86</v>
      </c>
      <c r="M889" s="12">
        <v>0</v>
      </c>
      <c r="N889" s="12">
        <f t="shared" ref="N889:N897" si="209">ROUND(L889*10%,2)</f>
        <v>314344.89</v>
      </c>
      <c r="O889" s="12">
        <f t="shared" ref="O889:O897" si="210">ROUND(N889*0.45,2)</f>
        <v>141455.20000000001</v>
      </c>
      <c r="P889" s="12">
        <f t="shared" ref="P889:P897" si="211">L889-(M889+N889+O889)</f>
        <v>2687648.77</v>
      </c>
      <c r="Q889" s="12">
        <v>4342.3799834231249</v>
      </c>
      <c r="R889" s="12">
        <v>27958.74</v>
      </c>
      <c r="S889" s="13">
        <v>43465</v>
      </c>
    </row>
    <row r="890" spans="1:19" s="16" customFormat="1" x14ac:dyDescent="0.3">
      <c r="A890" s="7">
        <v>254</v>
      </c>
      <c r="B890" s="8" t="s">
        <v>764</v>
      </c>
      <c r="C890" s="9">
        <v>1979</v>
      </c>
      <c r="D890" s="10">
        <v>0</v>
      </c>
      <c r="E890" s="14" t="s">
        <v>29</v>
      </c>
      <c r="F890" s="10">
        <v>5</v>
      </c>
      <c r="G890" s="10">
        <v>4</v>
      </c>
      <c r="H890" s="15">
        <v>3557</v>
      </c>
      <c r="I890" s="15">
        <v>2731.7</v>
      </c>
      <c r="J890" s="10">
        <v>2699.8</v>
      </c>
      <c r="K890" s="11">
        <v>174</v>
      </c>
      <c r="L890" s="12">
        <v>18817894.620000001</v>
      </c>
      <c r="M890" s="12">
        <v>0</v>
      </c>
      <c r="N890" s="12">
        <f t="shared" si="209"/>
        <v>1881789.46</v>
      </c>
      <c r="O890" s="12">
        <f t="shared" si="210"/>
        <v>846805.26</v>
      </c>
      <c r="P890" s="12">
        <f t="shared" si="211"/>
        <v>16089299.900000002</v>
      </c>
      <c r="Q890" s="12">
        <v>7613.545272174837</v>
      </c>
      <c r="R890" s="12">
        <v>27958.74</v>
      </c>
      <c r="S890" s="13">
        <v>43465</v>
      </c>
    </row>
    <row r="891" spans="1:19" s="16" customFormat="1" x14ac:dyDescent="0.3">
      <c r="A891" s="7">
        <v>255</v>
      </c>
      <c r="B891" s="8" t="s">
        <v>765</v>
      </c>
      <c r="C891" s="9">
        <v>1977</v>
      </c>
      <c r="D891" s="10">
        <v>0</v>
      </c>
      <c r="E891" s="14" t="s">
        <v>29</v>
      </c>
      <c r="F891" s="10">
        <v>5</v>
      </c>
      <c r="G891" s="10">
        <v>4</v>
      </c>
      <c r="H891" s="15">
        <v>2999.7</v>
      </c>
      <c r="I891" s="15">
        <v>2705.5</v>
      </c>
      <c r="J891" s="10">
        <v>2616.4</v>
      </c>
      <c r="K891" s="11">
        <v>126</v>
      </c>
      <c r="L891" s="12">
        <v>17680402.010000002</v>
      </c>
      <c r="M891" s="12">
        <v>0</v>
      </c>
      <c r="N891" s="12">
        <v>0</v>
      </c>
      <c r="O891" s="12">
        <f>ROUND(L891*0.045,2)</f>
        <v>795618.09</v>
      </c>
      <c r="P891" s="12">
        <f t="shared" si="211"/>
        <v>16884783.920000002</v>
      </c>
      <c r="Q891" s="12">
        <v>8205.6997967104053</v>
      </c>
      <c r="R891" s="12">
        <v>27958.74</v>
      </c>
      <c r="S891" s="13">
        <v>43465</v>
      </c>
    </row>
    <row r="892" spans="1:19" s="16" customFormat="1" ht="22.5" customHeight="1" x14ac:dyDescent="0.3">
      <c r="A892" s="7">
        <v>256</v>
      </c>
      <c r="B892" s="8" t="s">
        <v>766</v>
      </c>
      <c r="C892" s="9">
        <v>1975</v>
      </c>
      <c r="D892" s="10">
        <v>0</v>
      </c>
      <c r="E892" s="14" t="s">
        <v>29</v>
      </c>
      <c r="F892" s="10">
        <v>3</v>
      </c>
      <c r="G892" s="10">
        <v>3</v>
      </c>
      <c r="H892" s="15">
        <v>1485.3</v>
      </c>
      <c r="I892" s="15">
        <v>1376</v>
      </c>
      <c r="J892" s="10">
        <v>1127.3</v>
      </c>
      <c r="K892" s="11">
        <v>53</v>
      </c>
      <c r="L892" s="12">
        <v>2987240.96</v>
      </c>
      <c r="M892" s="12">
        <v>0</v>
      </c>
      <c r="N892" s="12">
        <f t="shared" si="209"/>
        <v>298724.09999999998</v>
      </c>
      <c r="O892" s="12">
        <f t="shared" si="210"/>
        <v>134425.85</v>
      </c>
      <c r="P892" s="12">
        <f t="shared" si="211"/>
        <v>2554091.0099999998</v>
      </c>
      <c r="Q892" s="12">
        <v>2170.96</v>
      </c>
      <c r="R892" s="12">
        <v>27958.74</v>
      </c>
      <c r="S892" s="13">
        <v>43465</v>
      </c>
    </row>
    <row r="893" spans="1:19" s="16" customFormat="1" x14ac:dyDescent="0.3">
      <c r="A893" s="7">
        <v>257</v>
      </c>
      <c r="B893" s="8" t="s">
        <v>767</v>
      </c>
      <c r="C893" s="9">
        <v>1982</v>
      </c>
      <c r="D893" s="10">
        <v>0</v>
      </c>
      <c r="E893" s="14" t="s">
        <v>29</v>
      </c>
      <c r="F893" s="10">
        <v>5</v>
      </c>
      <c r="G893" s="10">
        <v>4</v>
      </c>
      <c r="H893" s="15">
        <v>2667</v>
      </c>
      <c r="I893" s="15">
        <v>2366.85</v>
      </c>
      <c r="J893" s="10">
        <v>2245.4</v>
      </c>
      <c r="K893" s="11">
        <v>147</v>
      </c>
      <c r="L893" s="12">
        <v>21628700.879999999</v>
      </c>
      <c r="M893" s="12">
        <v>0</v>
      </c>
      <c r="N893" s="12">
        <f t="shared" si="209"/>
        <v>2162870.09</v>
      </c>
      <c r="O893" s="12">
        <f t="shared" si="210"/>
        <v>973291.54</v>
      </c>
      <c r="P893" s="12">
        <f t="shared" si="211"/>
        <v>18492539.25</v>
      </c>
      <c r="Q893" s="12">
        <f>L893/I893</f>
        <v>9138.1798086063754</v>
      </c>
      <c r="R893" s="12">
        <v>27958.74</v>
      </c>
      <c r="S893" s="13">
        <v>43465</v>
      </c>
    </row>
    <row r="894" spans="1:19" s="16" customFormat="1" x14ac:dyDescent="0.3">
      <c r="A894" s="7">
        <v>258</v>
      </c>
      <c r="B894" s="8" t="s">
        <v>768</v>
      </c>
      <c r="C894" s="9">
        <v>1981</v>
      </c>
      <c r="D894" s="10">
        <v>0</v>
      </c>
      <c r="E894" s="14" t="s">
        <v>29</v>
      </c>
      <c r="F894" s="10">
        <v>3</v>
      </c>
      <c r="G894" s="10">
        <v>2</v>
      </c>
      <c r="H894" s="15">
        <v>1250</v>
      </c>
      <c r="I894" s="15">
        <v>1064.5999999999999</v>
      </c>
      <c r="J894" s="10">
        <v>901.7</v>
      </c>
      <c r="K894" s="11">
        <v>70</v>
      </c>
      <c r="L894" s="12">
        <v>4811928.13</v>
      </c>
      <c r="M894" s="12">
        <v>0</v>
      </c>
      <c r="N894" s="12">
        <v>0</v>
      </c>
      <c r="O894" s="12">
        <f>ROUND(L894*0.045,2)</f>
        <v>216536.77</v>
      </c>
      <c r="P894" s="12">
        <f t="shared" si="211"/>
        <v>4595391.3600000003</v>
      </c>
      <c r="Q894" s="12">
        <v>4519.9399962427206</v>
      </c>
      <c r="R894" s="12">
        <v>27958.74</v>
      </c>
      <c r="S894" s="13">
        <v>43465</v>
      </c>
    </row>
    <row r="895" spans="1:19" s="16" customFormat="1" ht="22.5" customHeight="1" x14ac:dyDescent="0.3">
      <c r="A895" s="7">
        <v>259</v>
      </c>
      <c r="B895" s="8" t="s">
        <v>769</v>
      </c>
      <c r="C895" s="9">
        <v>1974</v>
      </c>
      <c r="D895" s="10">
        <v>0</v>
      </c>
      <c r="E895" s="14" t="s">
        <v>54</v>
      </c>
      <c r="F895" s="10">
        <v>2</v>
      </c>
      <c r="G895" s="10">
        <v>2</v>
      </c>
      <c r="H895" s="15">
        <v>532.1</v>
      </c>
      <c r="I895" s="15">
        <v>492.5</v>
      </c>
      <c r="J895" s="10">
        <v>399.7</v>
      </c>
      <c r="K895" s="11">
        <v>21</v>
      </c>
      <c r="L895" s="12">
        <v>1607154</v>
      </c>
      <c r="M895" s="12">
        <v>0</v>
      </c>
      <c r="N895" s="12">
        <f t="shared" si="209"/>
        <v>160715.4</v>
      </c>
      <c r="O895" s="12">
        <f t="shared" si="210"/>
        <v>72321.929999999993</v>
      </c>
      <c r="P895" s="12">
        <f t="shared" si="211"/>
        <v>1374116.67</v>
      </c>
      <c r="Q895" s="12">
        <v>3263.2568527918784</v>
      </c>
      <c r="R895" s="12">
        <v>10685.67</v>
      </c>
      <c r="S895" s="13">
        <v>43465</v>
      </c>
    </row>
    <row r="896" spans="1:19" s="16" customFormat="1" ht="22.5" customHeight="1" x14ac:dyDescent="0.3">
      <c r="A896" s="7">
        <v>260</v>
      </c>
      <c r="B896" s="8" t="s">
        <v>770</v>
      </c>
      <c r="C896" s="9">
        <v>1979</v>
      </c>
      <c r="D896" s="10">
        <v>0</v>
      </c>
      <c r="E896" s="14" t="s">
        <v>54</v>
      </c>
      <c r="F896" s="10">
        <v>2</v>
      </c>
      <c r="G896" s="10">
        <v>2</v>
      </c>
      <c r="H896" s="15">
        <v>301.7</v>
      </c>
      <c r="I896" s="15">
        <v>267.3</v>
      </c>
      <c r="J896" s="10">
        <v>95.6</v>
      </c>
      <c r="K896" s="11">
        <v>5</v>
      </c>
      <c r="L896" s="12">
        <v>803880.03</v>
      </c>
      <c r="M896" s="12">
        <v>0</v>
      </c>
      <c r="N896" s="12">
        <f t="shared" si="209"/>
        <v>80388</v>
      </c>
      <c r="O896" s="12">
        <f t="shared" si="210"/>
        <v>36174.6</v>
      </c>
      <c r="P896" s="12">
        <f t="shared" si="211"/>
        <v>687317.43</v>
      </c>
      <c r="Q896" s="12">
        <v>3007.4075570520017</v>
      </c>
      <c r="R896" s="12">
        <v>10685.67</v>
      </c>
      <c r="S896" s="13">
        <v>43465</v>
      </c>
    </row>
    <row r="897" spans="1:19" s="16" customFormat="1" x14ac:dyDescent="0.3">
      <c r="A897" s="7">
        <v>261</v>
      </c>
      <c r="B897" s="8" t="s">
        <v>771</v>
      </c>
      <c r="C897" s="9">
        <v>1985</v>
      </c>
      <c r="D897" s="10">
        <v>0</v>
      </c>
      <c r="E897" s="14" t="s">
        <v>54</v>
      </c>
      <c r="F897" s="10">
        <v>2</v>
      </c>
      <c r="G897" s="10">
        <v>3</v>
      </c>
      <c r="H897" s="15">
        <v>824</v>
      </c>
      <c r="I897" s="15">
        <v>753.7</v>
      </c>
      <c r="J897" s="10">
        <v>753.7</v>
      </c>
      <c r="K897" s="11">
        <v>25</v>
      </c>
      <c r="L897" s="12">
        <v>1710375.9</v>
      </c>
      <c r="M897" s="12">
        <v>0</v>
      </c>
      <c r="N897" s="12">
        <f t="shared" si="209"/>
        <v>171037.59</v>
      </c>
      <c r="O897" s="12">
        <f t="shared" si="210"/>
        <v>76966.92</v>
      </c>
      <c r="P897" s="12">
        <f t="shared" si="211"/>
        <v>1462371.39</v>
      </c>
      <c r="Q897" s="12">
        <v>2269.3059572774309</v>
      </c>
      <c r="R897" s="12">
        <v>10685.67</v>
      </c>
      <c r="S897" s="13">
        <v>43465</v>
      </c>
    </row>
    <row r="898" spans="1:19" s="27" customFormat="1" ht="13.2" x14ac:dyDescent="0.3">
      <c r="A898" s="10"/>
      <c r="B898" s="186" t="s">
        <v>772</v>
      </c>
      <c r="C898" s="187"/>
      <c r="D898" s="10"/>
      <c r="E898" s="10"/>
      <c r="F898" s="10"/>
      <c r="G898" s="10"/>
      <c r="H898" s="17">
        <f t="shared" ref="H898:P898" si="212">SUM(H889:H897)</f>
        <v>14402.2</v>
      </c>
      <c r="I898" s="17">
        <f t="shared" si="212"/>
        <v>12482.050000000001</v>
      </c>
      <c r="J898" s="17">
        <f t="shared" si="212"/>
        <v>11237.500000000004</v>
      </c>
      <c r="K898" s="17">
        <f t="shared" si="212"/>
        <v>655</v>
      </c>
      <c r="L898" s="17">
        <f t="shared" si="212"/>
        <v>73191025.390000001</v>
      </c>
      <c r="M898" s="17">
        <f t="shared" si="212"/>
        <v>0</v>
      </c>
      <c r="N898" s="17">
        <f t="shared" si="212"/>
        <v>5069869.53</v>
      </c>
      <c r="O898" s="17">
        <f t="shared" si="212"/>
        <v>3293596.16</v>
      </c>
      <c r="P898" s="17">
        <f t="shared" si="212"/>
        <v>64827559.700000003</v>
      </c>
      <c r="Q898" s="17">
        <v>2511.8046598959877</v>
      </c>
      <c r="R898" s="12"/>
      <c r="S898" s="10"/>
    </row>
    <row r="899" spans="1:19" s="27" customFormat="1" ht="15.6" x14ac:dyDescent="0.3">
      <c r="A899" s="10"/>
      <c r="B899" s="195" t="s">
        <v>421</v>
      </c>
      <c r="C899" s="195"/>
      <c r="D899" s="10"/>
      <c r="E899" s="10"/>
      <c r="F899" s="10"/>
      <c r="G899" s="10"/>
      <c r="H899" s="17"/>
      <c r="I899" s="17"/>
      <c r="J899" s="17"/>
      <c r="K899" s="19"/>
      <c r="L899" s="17"/>
      <c r="M899" s="17"/>
      <c r="N899" s="17"/>
      <c r="O899" s="17"/>
      <c r="P899" s="17"/>
      <c r="Q899" s="17"/>
      <c r="R899" s="12"/>
      <c r="S899" s="10"/>
    </row>
    <row r="900" spans="1:19" s="16" customFormat="1" ht="25.5" customHeight="1" x14ac:dyDescent="0.3">
      <c r="A900" s="11">
        <v>262</v>
      </c>
      <c r="B900" s="8" t="s">
        <v>1295</v>
      </c>
      <c r="C900" s="9">
        <v>1986</v>
      </c>
      <c r="D900" s="10">
        <v>0</v>
      </c>
      <c r="E900" s="14" t="s">
        <v>54</v>
      </c>
      <c r="F900" s="10">
        <v>2</v>
      </c>
      <c r="G900" s="10">
        <v>2</v>
      </c>
      <c r="H900" s="15">
        <v>262</v>
      </c>
      <c r="I900" s="15">
        <v>260.39999999999998</v>
      </c>
      <c r="J900" s="10">
        <v>260.39999999999998</v>
      </c>
      <c r="K900" s="11">
        <v>12</v>
      </c>
      <c r="L900" s="12">
        <v>472042.71</v>
      </c>
      <c r="M900" s="12">
        <v>0</v>
      </c>
      <c r="N900" s="12">
        <v>0</v>
      </c>
      <c r="O900" s="12">
        <f t="shared" ref="O900:O912" si="213">ROUND(L900*0.045,2)</f>
        <v>21241.919999999998</v>
      </c>
      <c r="P900" s="12">
        <f t="shared" ref="P900:P912" si="214">L900-(M900+N900+O900)</f>
        <v>450800.79000000004</v>
      </c>
      <c r="Q900" s="12">
        <f t="shared" ref="Q900:Q913" si="215">L900/I900</f>
        <v>1812.7600230414748</v>
      </c>
      <c r="R900" s="12">
        <v>10685.67</v>
      </c>
      <c r="S900" s="13">
        <v>43465</v>
      </c>
    </row>
    <row r="901" spans="1:19" s="16" customFormat="1" x14ac:dyDescent="0.3">
      <c r="A901" s="11">
        <v>263</v>
      </c>
      <c r="B901" s="8" t="s">
        <v>1296</v>
      </c>
      <c r="C901" s="9">
        <v>1986</v>
      </c>
      <c r="D901" s="10">
        <v>0</v>
      </c>
      <c r="E901" s="14" t="s">
        <v>54</v>
      </c>
      <c r="F901" s="10">
        <v>2</v>
      </c>
      <c r="G901" s="10">
        <v>2</v>
      </c>
      <c r="H901" s="15">
        <v>298</v>
      </c>
      <c r="I901" s="15">
        <v>269.89999999999998</v>
      </c>
      <c r="J901" s="10">
        <v>204.3</v>
      </c>
      <c r="K901" s="11">
        <v>11</v>
      </c>
      <c r="L901" s="12">
        <v>489263.93</v>
      </c>
      <c r="M901" s="12">
        <v>0</v>
      </c>
      <c r="N901" s="12">
        <v>0</v>
      </c>
      <c r="O901" s="12">
        <f t="shared" si="213"/>
        <v>22016.880000000001</v>
      </c>
      <c r="P901" s="12">
        <f t="shared" si="214"/>
        <v>467247.05</v>
      </c>
      <c r="Q901" s="12">
        <f t="shared" si="215"/>
        <v>1812.7600222304559</v>
      </c>
      <c r="R901" s="12">
        <v>10685.67</v>
      </c>
      <c r="S901" s="13">
        <v>43465</v>
      </c>
    </row>
    <row r="902" spans="1:19" s="16" customFormat="1" ht="26.4" x14ac:dyDescent="0.3">
      <c r="A902" s="11">
        <v>264</v>
      </c>
      <c r="B902" s="8" t="s">
        <v>773</v>
      </c>
      <c r="C902" s="9">
        <v>1987</v>
      </c>
      <c r="D902" s="10">
        <v>0</v>
      </c>
      <c r="E902" s="14" t="s">
        <v>54</v>
      </c>
      <c r="F902" s="10">
        <v>2</v>
      </c>
      <c r="G902" s="10">
        <v>2</v>
      </c>
      <c r="H902" s="15">
        <v>1044.5</v>
      </c>
      <c r="I902" s="15">
        <v>917</v>
      </c>
      <c r="J902" s="10">
        <v>766.4</v>
      </c>
      <c r="K902" s="11">
        <v>68</v>
      </c>
      <c r="L902" s="12">
        <v>2004048.47</v>
      </c>
      <c r="M902" s="12">
        <v>0</v>
      </c>
      <c r="N902" s="12">
        <v>0</v>
      </c>
      <c r="O902" s="12">
        <f t="shared" si="213"/>
        <v>90182.18</v>
      </c>
      <c r="P902" s="12">
        <f t="shared" si="214"/>
        <v>1913866.29</v>
      </c>
      <c r="Q902" s="12">
        <f t="shared" si="215"/>
        <v>2185.4399890948744</v>
      </c>
      <c r="R902" s="12">
        <v>10685.67</v>
      </c>
      <c r="S902" s="13">
        <v>43465</v>
      </c>
    </row>
    <row r="903" spans="1:19" s="16" customFormat="1" ht="26.4" x14ac:dyDescent="0.3">
      <c r="A903" s="11">
        <v>265</v>
      </c>
      <c r="B903" s="8" t="s">
        <v>774</v>
      </c>
      <c r="C903" s="9">
        <v>1987</v>
      </c>
      <c r="D903" s="10">
        <v>0</v>
      </c>
      <c r="E903" s="14" t="s">
        <v>54</v>
      </c>
      <c r="F903" s="10">
        <v>2</v>
      </c>
      <c r="G903" s="10">
        <v>2</v>
      </c>
      <c r="H903" s="15">
        <v>1053.7</v>
      </c>
      <c r="I903" s="15">
        <v>921.5</v>
      </c>
      <c r="J903" s="10">
        <v>882.1</v>
      </c>
      <c r="K903" s="11">
        <v>68</v>
      </c>
      <c r="L903" s="12">
        <v>2013882.98</v>
      </c>
      <c r="M903" s="12">
        <v>0</v>
      </c>
      <c r="N903" s="12">
        <v>0</v>
      </c>
      <c r="O903" s="12">
        <f t="shared" si="213"/>
        <v>90624.73</v>
      </c>
      <c r="P903" s="12">
        <f t="shared" si="214"/>
        <v>1923258.25</v>
      </c>
      <c r="Q903" s="12">
        <f t="shared" si="215"/>
        <v>2185.4400217037437</v>
      </c>
      <c r="R903" s="12">
        <v>10685.67</v>
      </c>
      <c r="S903" s="13">
        <v>43465</v>
      </c>
    </row>
    <row r="904" spans="1:19" s="16" customFormat="1" ht="26.4" x14ac:dyDescent="0.3">
      <c r="A904" s="11">
        <v>266</v>
      </c>
      <c r="B904" s="8" t="s">
        <v>775</v>
      </c>
      <c r="C904" s="9">
        <v>1987</v>
      </c>
      <c r="D904" s="10">
        <v>0</v>
      </c>
      <c r="E904" s="14" t="s">
        <v>54</v>
      </c>
      <c r="F904" s="10">
        <v>2</v>
      </c>
      <c r="G904" s="10">
        <v>2</v>
      </c>
      <c r="H904" s="15">
        <v>1048.0999999999999</v>
      </c>
      <c r="I904" s="15">
        <v>921.3</v>
      </c>
      <c r="J904" s="10">
        <v>828</v>
      </c>
      <c r="K904" s="11">
        <v>68</v>
      </c>
      <c r="L904" s="12">
        <v>2013445.88</v>
      </c>
      <c r="M904" s="12">
        <v>0</v>
      </c>
      <c r="N904" s="12">
        <v>0</v>
      </c>
      <c r="O904" s="12">
        <f t="shared" si="213"/>
        <v>90605.06</v>
      </c>
      <c r="P904" s="12">
        <f t="shared" si="214"/>
        <v>1922840.8199999998</v>
      </c>
      <c r="Q904" s="12">
        <f t="shared" si="215"/>
        <v>2185.4400086833821</v>
      </c>
      <c r="R904" s="12">
        <v>10685.67</v>
      </c>
      <c r="S904" s="13">
        <v>43465</v>
      </c>
    </row>
    <row r="905" spans="1:19" s="16" customFormat="1" ht="26.4" x14ac:dyDescent="0.3">
      <c r="A905" s="11">
        <v>267</v>
      </c>
      <c r="B905" s="8" t="s">
        <v>776</v>
      </c>
      <c r="C905" s="9">
        <v>1987</v>
      </c>
      <c r="D905" s="10">
        <v>0</v>
      </c>
      <c r="E905" s="14" t="s">
        <v>54</v>
      </c>
      <c r="F905" s="10">
        <v>2</v>
      </c>
      <c r="G905" s="10">
        <v>2</v>
      </c>
      <c r="H905" s="15">
        <v>1051.2</v>
      </c>
      <c r="I905" s="15">
        <v>923.7</v>
      </c>
      <c r="J905" s="10">
        <v>923.7</v>
      </c>
      <c r="K905" s="11">
        <v>68</v>
      </c>
      <c r="L905" s="12">
        <v>2013445.88</v>
      </c>
      <c r="M905" s="12">
        <v>0</v>
      </c>
      <c r="N905" s="12">
        <v>0</v>
      </c>
      <c r="O905" s="12">
        <f t="shared" si="213"/>
        <v>90605.06</v>
      </c>
      <c r="P905" s="12">
        <f t="shared" si="214"/>
        <v>1922840.8199999998</v>
      </c>
      <c r="Q905" s="12">
        <f t="shared" si="215"/>
        <v>2179.7616975208398</v>
      </c>
      <c r="R905" s="12">
        <v>10685.67</v>
      </c>
      <c r="S905" s="13">
        <v>43465</v>
      </c>
    </row>
    <row r="906" spans="1:19" s="16" customFormat="1" ht="26.4" x14ac:dyDescent="0.3">
      <c r="A906" s="11">
        <v>268</v>
      </c>
      <c r="B906" s="8" t="s">
        <v>777</v>
      </c>
      <c r="C906" s="9">
        <v>1987</v>
      </c>
      <c r="D906" s="10">
        <v>0</v>
      </c>
      <c r="E906" s="14" t="s">
        <v>54</v>
      </c>
      <c r="F906" s="10">
        <v>2</v>
      </c>
      <c r="G906" s="10">
        <v>2</v>
      </c>
      <c r="H906" s="15">
        <v>1054</v>
      </c>
      <c r="I906" s="15">
        <v>924.8</v>
      </c>
      <c r="J906" s="10">
        <v>832.6</v>
      </c>
      <c r="K906" s="11">
        <v>68</v>
      </c>
      <c r="L906" s="12">
        <v>2021094.91</v>
      </c>
      <c r="M906" s="12">
        <v>0</v>
      </c>
      <c r="N906" s="12">
        <v>0</v>
      </c>
      <c r="O906" s="12">
        <f t="shared" si="213"/>
        <v>90949.27</v>
      </c>
      <c r="P906" s="12">
        <f t="shared" si="214"/>
        <v>1930145.64</v>
      </c>
      <c r="Q906" s="12">
        <f t="shared" si="215"/>
        <v>2185.4399978373704</v>
      </c>
      <c r="R906" s="12">
        <v>10685.67</v>
      </c>
      <c r="S906" s="13">
        <v>43465</v>
      </c>
    </row>
    <row r="907" spans="1:19" s="16" customFormat="1" ht="26.4" x14ac:dyDescent="0.3">
      <c r="A907" s="11">
        <v>269</v>
      </c>
      <c r="B907" s="8" t="s">
        <v>778</v>
      </c>
      <c r="C907" s="9">
        <v>1988</v>
      </c>
      <c r="D907" s="10">
        <v>0</v>
      </c>
      <c r="E907" s="14" t="s">
        <v>54</v>
      </c>
      <c r="F907" s="10">
        <v>2</v>
      </c>
      <c r="G907" s="10">
        <v>2</v>
      </c>
      <c r="H907" s="15">
        <v>1041.4000000000001</v>
      </c>
      <c r="I907" s="15">
        <v>924.8</v>
      </c>
      <c r="J907" s="10">
        <v>834.8</v>
      </c>
      <c r="K907" s="11">
        <v>68</v>
      </c>
      <c r="L907" s="12">
        <v>2021094.91</v>
      </c>
      <c r="M907" s="12">
        <v>0</v>
      </c>
      <c r="N907" s="12">
        <v>0</v>
      </c>
      <c r="O907" s="12">
        <f t="shared" si="213"/>
        <v>90949.27</v>
      </c>
      <c r="P907" s="12">
        <f t="shared" si="214"/>
        <v>1930145.64</v>
      </c>
      <c r="Q907" s="12">
        <f t="shared" si="215"/>
        <v>2185.4399978373704</v>
      </c>
      <c r="R907" s="12">
        <v>10685.67</v>
      </c>
      <c r="S907" s="13">
        <v>43465</v>
      </c>
    </row>
    <row r="908" spans="1:19" s="16" customFormat="1" x14ac:dyDescent="0.3">
      <c r="A908" s="11">
        <v>270</v>
      </c>
      <c r="B908" s="8" t="s">
        <v>1331</v>
      </c>
      <c r="C908" s="9">
        <v>1997</v>
      </c>
      <c r="D908" s="10">
        <v>0</v>
      </c>
      <c r="E908" s="25" t="s">
        <v>29</v>
      </c>
      <c r="F908" s="10">
        <v>3</v>
      </c>
      <c r="G908" s="10">
        <v>3</v>
      </c>
      <c r="H908" s="15">
        <v>2195</v>
      </c>
      <c r="I908" s="15">
        <v>2194.9899999999998</v>
      </c>
      <c r="J908" s="10">
        <v>405.3</v>
      </c>
      <c r="K908" s="11">
        <v>84</v>
      </c>
      <c r="L908" s="12">
        <v>1268546.3999999999</v>
      </c>
      <c r="M908" s="12">
        <v>0</v>
      </c>
      <c r="N908" s="12">
        <v>0</v>
      </c>
      <c r="O908" s="12">
        <f t="shared" ref="O908" si="216">ROUND(L908*0.045,2)</f>
        <v>57084.59</v>
      </c>
      <c r="P908" s="12">
        <f t="shared" ref="P908" si="217">L908-(M908+N908+O908)</f>
        <v>1211461.8099999998</v>
      </c>
      <c r="Q908" s="12">
        <f t="shared" si="215"/>
        <v>577.92809990022738</v>
      </c>
      <c r="R908" s="12">
        <v>27958.74</v>
      </c>
      <c r="S908" s="13">
        <v>43100</v>
      </c>
    </row>
    <row r="909" spans="1:19" s="16" customFormat="1" x14ac:dyDescent="0.3">
      <c r="A909" s="11">
        <v>271</v>
      </c>
      <c r="B909" s="8" t="s">
        <v>779</v>
      </c>
      <c r="C909" s="9">
        <v>2000</v>
      </c>
      <c r="D909" s="10">
        <v>0</v>
      </c>
      <c r="E909" s="14" t="s">
        <v>29</v>
      </c>
      <c r="F909" s="10">
        <v>3</v>
      </c>
      <c r="G909" s="10">
        <v>2</v>
      </c>
      <c r="H909" s="15">
        <v>1296.5999999999999</v>
      </c>
      <c r="I909" s="15">
        <v>1181.8</v>
      </c>
      <c r="J909" s="10">
        <v>608.1</v>
      </c>
      <c r="K909" s="11">
        <v>49</v>
      </c>
      <c r="L909" s="12">
        <v>425672.54</v>
      </c>
      <c r="M909" s="12">
        <v>0</v>
      </c>
      <c r="N909" s="12">
        <v>0</v>
      </c>
      <c r="O909" s="12">
        <f t="shared" si="213"/>
        <v>19155.259999999998</v>
      </c>
      <c r="P909" s="12">
        <f t="shared" si="214"/>
        <v>406517.27999999997</v>
      </c>
      <c r="Q909" s="12">
        <f t="shared" si="215"/>
        <v>360.18999830766626</v>
      </c>
      <c r="R909" s="12">
        <v>27958.74</v>
      </c>
      <c r="S909" s="13">
        <v>43465</v>
      </c>
    </row>
    <row r="910" spans="1:19" s="16" customFormat="1" x14ac:dyDescent="0.3">
      <c r="A910" s="11">
        <v>272</v>
      </c>
      <c r="B910" s="8" t="s">
        <v>780</v>
      </c>
      <c r="C910" s="9">
        <v>1989</v>
      </c>
      <c r="D910" s="10">
        <v>0</v>
      </c>
      <c r="E910" s="14" t="s">
        <v>69</v>
      </c>
      <c r="F910" s="10">
        <v>4</v>
      </c>
      <c r="G910" s="10">
        <v>2</v>
      </c>
      <c r="H910" s="15">
        <v>2264.1999999999998</v>
      </c>
      <c r="I910" s="15">
        <v>1977.4</v>
      </c>
      <c r="J910" s="10">
        <v>1853.1</v>
      </c>
      <c r="K910" s="11">
        <v>113</v>
      </c>
      <c r="L910" s="12">
        <v>9653958.6699999999</v>
      </c>
      <c r="M910" s="12">
        <v>0</v>
      </c>
      <c r="N910" s="12">
        <v>0</v>
      </c>
      <c r="O910" s="12">
        <f t="shared" si="213"/>
        <v>434428.14</v>
      </c>
      <c r="P910" s="12">
        <f t="shared" si="214"/>
        <v>9219530.5299999993</v>
      </c>
      <c r="Q910" s="12">
        <f t="shared" si="215"/>
        <v>4882.1476029129153</v>
      </c>
      <c r="R910" s="12">
        <v>17606.61</v>
      </c>
      <c r="S910" s="13">
        <v>43465</v>
      </c>
    </row>
    <row r="911" spans="1:19" s="16" customFormat="1" x14ac:dyDescent="0.3">
      <c r="A911" s="11">
        <v>273</v>
      </c>
      <c r="B911" s="8" t="s">
        <v>781</v>
      </c>
      <c r="C911" s="9">
        <v>1996</v>
      </c>
      <c r="D911" s="10">
        <v>0</v>
      </c>
      <c r="E911" s="14" t="s">
        <v>69</v>
      </c>
      <c r="F911" s="10">
        <v>5</v>
      </c>
      <c r="G911" s="10">
        <v>11</v>
      </c>
      <c r="H911" s="15">
        <v>10771</v>
      </c>
      <c r="I911" s="15">
        <v>9354.5</v>
      </c>
      <c r="J911" s="10">
        <v>8683.4</v>
      </c>
      <c r="K911" s="11">
        <v>493</v>
      </c>
      <c r="L911" s="12">
        <v>14334136.609999999</v>
      </c>
      <c r="M911" s="12">
        <v>0</v>
      </c>
      <c r="N911" s="12">
        <v>0</v>
      </c>
      <c r="O911" s="12">
        <f t="shared" si="213"/>
        <v>645036.15</v>
      </c>
      <c r="P911" s="12">
        <f t="shared" si="214"/>
        <v>13689100.459999999</v>
      </c>
      <c r="Q911" s="12">
        <f t="shared" si="215"/>
        <v>1532.3252562937623</v>
      </c>
      <c r="R911" s="12">
        <v>17606.61</v>
      </c>
      <c r="S911" s="13">
        <v>43465</v>
      </c>
    </row>
    <row r="912" spans="1:19" s="16" customFormat="1" x14ac:dyDescent="0.3">
      <c r="A912" s="11">
        <v>274</v>
      </c>
      <c r="B912" s="8" t="s">
        <v>782</v>
      </c>
      <c r="C912" s="9">
        <v>2003</v>
      </c>
      <c r="D912" s="10">
        <v>0</v>
      </c>
      <c r="E912" s="14" t="s">
        <v>69</v>
      </c>
      <c r="F912" s="10">
        <v>9</v>
      </c>
      <c r="G912" s="10">
        <v>3</v>
      </c>
      <c r="H912" s="15">
        <v>7947.4</v>
      </c>
      <c r="I912" s="15">
        <v>6899.5</v>
      </c>
      <c r="J912" s="10">
        <v>5775</v>
      </c>
      <c r="K912" s="11">
        <v>409</v>
      </c>
      <c r="L912" s="12">
        <v>4033462.68</v>
      </c>
      <c r="M912" s="12">
        <v>0</v>
      </c>
      <c r="N912" s="12">
        <v>0</v>
      </c>
      <c r="O912" s="12">
        <f t="shared" si="213"/>
        <v>181505.82</v>
      </c>
      <c r="P912" s="12">
        <f t="shared" si="214"/>
        <v>3851956.8600000003</v>
      </c>
      <c r="Q912" s="12">
        <f t="shared" si="215"/>
        <v>584.60217117182412</v>
      </c>
      <c r="R912" s="12">
        <v>21030.3</v>
      </c>
      <c r="S912" s="13">
        <v>43465</v>
      </c>
    </row>
    <row r="913" spans="1:19" s="27" customFormat="1" ht="13.2" x14ac:dyDescent="0.3">
      <c r="A913" s="10"/>
      <c r="B913" s="186" t="s">
        <v>444</v>
      </c>
      <c r="C913" s="187"/>
      <c r="D913" s="10"/>
      <c r="E913" s="10"/>
      <c r="F913" s="10"/>
      <c r="G913" s="10"/>
      <c r="H913" s="17">
        <f t="shared" ref="H913:P913" si="218">ROUND(SUM(H900:H912),2)</f>
        <v>31327.1</v>
      </c>
      <c r="I913" s="17">
        <f t="shared" si="218"/>
        <v>27671.59</v>
      </c>
      <c r="J913" s="17">
        <f t="shared" si="218"/>
        <v>22857.200000000001</v>
      </c>
      <c r="K913" s="24">
        <f t="shared" si="218"/>
        <v>1579</v>
      </c>
      <c r="L913" s="17">
        <f t="shared" si="218"/>
        <v>42764096.57</v>
      </c>
      <c r="M913" s="17">
        <f t="shared" si="218"/>
        <v>0</v>
      </c>
      <c r="N913" s="17">
        <f t="shared" si="218"/>
        <v>0</v>
      </c>
      <c r="O913" s="17">
        <f t="shared" si="218"/>
        <v>1924384.33</v>
      </c>
      <c r="P913" s="17">
        <f t="shared" si="218"/>
        <v>40839712.240000002</v>
      </c>
      <c r="Q913" s="17">
        <f t="shared" si="215"/>
        <v>1545.4152280371313</v>
      </c>
      <c r="R913" s="12"/>
      <c r="S913" s="10"/>
    </row>
    <row r="914" spans="1:19" s="27" customFormat="1" ht="15.6" x14ac:dyDescent="0.3">
      <c r="A914" s="10"/>
      <c r="B914" s="195" t="s">
        <v>498</v>
      </c>
      <c r="C914" s="195"/>
      <c r="D914" s="10"/>
      <c r="E914" s="10"/>
      <c r="F914" s="10"/>
      <c r="G914" s="10"/>
      <c r="H914" s="17"/>
      <c r="I914" s="17"/>
      <c r="J914" s="17"/>
      <c r="K914" s="19"/>
      <c r="L914" s="17"/>
      <c r="M914" s="23"/>
      <c r="N914" s="17"/>
      <c r="O914" s="17"/>
      <c r="P914" s="17"/>
      <c r="Q914" s="12"/>
      <c r="R914" s="12"/>
      <c r="S914" s="10"/>
    </row>
    <row r="915" spans="1:19" s="16" customFormat="1" x14ac:dyDescent="0.3">
      <c r="A915" s="7">
        <v>275</v>
      </c>
      <c r="B915" s="8" t="s">
        <v>783</v>
      </c>
      <c r="C915" s="9">
        <v>1976</v>
      </c>
      <c r="D915" s="10">
        <v>2012</v>
      </c>
      <c r="E915" s="14" t="s">
        <v>29</v>
      </c>
      <c r="F915" s="10">
        <v>3</v>
      </c>
      <c r="G915" s="10">
        <v>2</v>
      </c>
      <c r="H915" s="15">
        <v>1108.48</v>
      </c>
      <c r="I915" s="15">
        <v>1108.48</v>
      </c>
      <c r="J915" s="10">
        <v>1108.48</v>
      </c>
      <c r="K915" s="11">
        <v>50</v>
      </c>
      <c r="L915" s="12">
        <v>6904358.8399999999</v>
      </c>
      <c r="M915" s="12">
        <v>0</v>
      </c>
      <c r="N915" s="12">
        <f t="shared" ref="N915:N923" si="219">ROUND(L915*10%,2)</f>
        <v>690435.88</v>
      </c>
      <c r="O915" s="12">
        <f t="shared" ref="O915:O923" si="220">ROUND(N915*0.45,2)</f>
        <v>310696.15000000002</v>
      </c>
      <c r="P915" s="12">
        <f t="shared" ref="P915:P923" si="221">L915-(M915+N915+O915)</f>
        <v>5903226.8099999996</v>
      </c>
      <c r="Q915" s="12">
        <f t="shared" ref="Q915:Q923" si="222">L915/I915</f>
        <v>6228.6724523672056</v>
      </c>
      <c r="R915" s="12">
        <v>27958.74</v>
      </c>
      <c r="S915" s="13">
        <v>43465</v>
      </c>
    </row>
    <row r="916" spans="1:19" s="16" customFormat="1" x14ac:dyDescent="0.3">
      <c r="A916" s="7">
        <v>276</v>
      </c>
      <c r="B916" s="8" t="s">
        <v>784</v>
      </c>
      <c r="C916" s="9">
        <v>1977</v>
      </c>
      <c r="D916" s="10">
        <v>0</v>
      </c>
      <c r="E916" s="14" t="s">
        <v>29</v>
      </c>
      <c r="F916" s="10">
        <v>3</v>
      </c>
      <c r="G916" s="10">
        <v>2</v>
      </c>
      <c r="H916" s="15">
        <v>1134.2</v>
      </c>
      <c r="I916" s="15">
        <v>1134.2</v>
      </c>
      <c r="J916" s="10">
        <v>1134.2</v>
      </c>
      <c r="K916" s="11">
        <v>57</v>
      </c>
      <c r="L916" s="12">
        <v>7251136.2400000002</v>
      </c>
      <c r="M916" s="12">
        <v>0</v>
      </c>
      <c r="N916" s="12">
        <f t="shared" si="219"/>
        <v>725113.62</v>
      </c>
      <c r="O916" s="12">
        <f t="shared" si="220"/>
        <v>326301.13</v>
      </c>
      <c r="P916" s="12">
        <f t="shared" si="221"/>
        <v>6199721.4900000002</v>
      </c>
      <c r="Q916" s="12">
        <f t="shared" si="222"/>
        <v>6393.1724916240519</v>
      </c>
      <c r="R916" s="12">
        <v>27958.74</v>
      </c>
      <c r="S916" s="13">
        <v>43465</v>
      </c>
    </row>
    <row r="917" spans="1:19" s="16" customFormat="1" x14ac:dyDescent="0.3">
      <c r="A917" s="7">
        <v>277</v>
      </c>
      <c r="B917" s="8" t="s">
        <v>785</v>
      </c>
      <c r="C917" s="9">
        <v>1975</v>
      </c>
      <c r="D917" s="10">
        <v>2006</v>
      </c>
      <c r="E917" s="14" t="s">
        <v>29</v>
      </c>
      <c r="F917" s="10">
        <v>5</v>
      </c>
      <c r="G917" s="10">
        <v>4</v>
      </c>
      <c r="H917" s="15">
        <v>3539.6</v>
      </c>
      <c r="I917" s="15">
        <v>3539.6</v>
      </c>
      <c r="J917" s="10">
        <v>3154.5</v>
      </c>
      <c r="K917" s="11">
        <v>175</v>
      </c>
      <c r="L917" s="12">
        <v>8062689.75</v>
      </c>
      <c r="M917" s="12">
        <v>0</v>
      </c>
      <c r="N917" s="12">
        <f t="shared" si="219"/>
        <v>806268.98</v>
      </c>
      <c r="O917" s="12">
        <f t="shared" si="220"/>
        <v>362821.04</v>
      </c>
      <c r="P917" s="12">
        <f t="shared" si="221"/>
        <v>6893599.7300000004</v>
      </c>
      <c r="Q917" s="12">
        <f t="shared" si="222"/>
        <v>2277.8533591366258</v>
      </c>
      <c r="R917" s="12">
        <v>27958.74</v>
      </c>
      <c r="S917" s="13">
        <v>43465</v>
      </c>
    </row>
    <row r="918" spans="1:19" s="16" customFormat="1" x14ac:dyDescent="0.3">
      <c r="A918" s="7">
        <v>278</v>
      </c>
      <c r="B918" s="8" t="s">
        <v>786</v>
      </c>
      <c r="C918" s="9">
        <v>1975</v>
      </c>
      <c r="D918" s="10">
        <v>2010</v>
      </c>
      <c r="E918" s="14" t="s">
        <v>29</v>
      </c>
      <c r="F918" s="10">
        <v>5</v>
      </c>
      <c r="G918" s="10">
        <v>4</v>
      </c>
      <c r="H918" s="15">
        <v>3419.5</v>
      </c>
      <c r="I918" s="15">
        <v>3419.5</v>
      </c>
      <c r="J918" s="10">
        <v>3189.9</v>
      </c>
      <c r="K918" s="11">
        <v>179</v>
      </c>
      <c r="L918" s="12">
        <v>11368188.77</v>
      </c>
      <c r="M918" s="12">
        <v>0</v>
      </c>
      <c r="N918" s="12">
        <f t="shared" si="219"/>
        <v>1136818.8799999999</v>
      </c>
      <c r="O918" s="12">
        <f t="shared" si="220"/>
        <v>511568.5</v>
      </c>
      <c r="P918" s="12">
        <f t="shared" si="221"/>
        <v>9719801.3900000006</v>
      </c>
      <c r="Q918" s="12">
        <f t="shared" si="222"/>
        <v>3324.5178447141393</v>
      </c>
      <c r="R918" s="12">
        <v>27958.74</v>
      </c>
      <c r="S918" s="13">
        <v>43465</v>
      </c>
    </row>
    <row r="919" spans="1:19" s="16" customFormat="1" x14ac:dyDescent="0.3">
      <c r="A919" s="7">
        <v>279</v>
      </c>
      <c r="B919" s="8" t="s">
        <v>787</v>
      </c>
      <c r="C919" s="9">
        <v>1976</v>
      </c>
      <c r="D919" s="10">
        <v>2006</v>
      </c>
      <c r="E919" s="14" t="s">
        <v>29</v>
      </c>
      <c r="F919" s="10">
        <v>5</v>
      </c>
      <c r="G919" s="10">
        <v>4</v>
      </c>
      <c r="H919" s="15">
        <v>3324</v>
      </c>
      <c r="I919" s="15">
        <v>3324</v>
      </c>
      <c r="J919" s="10">
        <v>3100.1</v>
      </c>
      <c r="K919" s="11">
        <v>180</v>
      </c>
      <c r="L919" s="12">
        <v>16030559.93</v>
      </c>
      <c r="M919" s="12">
        <v>0</v>
      </c>
      <c r="N919" s="12">
        <v>0</v>
      </c>
      <c r="O919" s="12">
        <f>ROUND(L919*0.045,2)</f>
        <v>721375.2</v>
      </c>
      <c r="P919" s="12">
        <f t="shared" si="221"/>
        <v>15309184.73</v>
      </c>
      <c r="Q919" s="12">
        <f t="shared" si="222"/>
        <v>4822.671459085439</v>
      </c>
      <c r="R919" s="12">
        <v>27958.74</v>
      </c>
      <c r="S919" s="13">
        <v>43465</v>
      </c>
    </row>
    <row r="920" spans="1:19" s="16" customFormat="1" x14ac:dyDescent="0.3">
      <c r="A920" s="7">
        <v>280</v>
      </c>
      <c r="B920" s="8" t="s">
        <v>788</v>
      </c>
      <c r="C920" s="9">
        <v>1975</v>
      </c>
      <c r="D920" s="10">
        <v>0</v>
      </c>
      <c r="E920" s="14" t="s">
        <v>29</v>
      </c>
      <c r="F920" s="10">
        <v>5</v>
      </c>
      <c r="G920" s="10">
        <v>4</v>
      </c>
      <c r="H920" s="15">
        <v>3419.7</v>
      </c>
      <c r="I920" s="15">
        <v>3418.6</v>
      </c>
      <c r="J920" s="10">
        <v>3216.9</v>
      </c>
      <c r="K920" s="11">
        <v>204</v>
      </c>
      <c r="L920" s="12">
        <v>13070165.68</v>
      </c>
      <c r="M920" s="12">
        <v>0</v>
      </c>
      <c r="N920" s="12">
        <f t="shared" si="219"/>
        <v>1307016.57</v>
      </c>
      <c r="O920" s="12">
        <f t="shared" si="220"/>
        <v>588157.46</v>
      </c>
      <c r="P920" s="12">
        <f t="shared" si="221"/>
        <v>11174991.65</v>
      </c>
      <c r="Q920" s="12">
        <f t="shared" si="222"/>
        <v>3823.2509448312176</v>
      </c>
      <c r="R920" s="12">
        <v>27958.74</v>
      </c>
      <c r="S920" s="13">
        <v>43465</v>
      </c>
    </row>
    <row r="921" spans="1:19" s="16" customFormat="1" x14ac:dyDescent="0.3">
      <c r="A921" s="7">
        <v>281</v>
      </c>
      <c r="B921" s="8" t="s">
        <v>789</v>
      </c>
      <c r="C921" s="9">
        <v>1977</v>
      </c>
      <c r="D921" s="10">
        <v>0</v>
      </c>
      <c r="E921" s="14" t="s">
        <v>29</v>
      </c>
      <c r="F921" s="10">
        <v>5</v>
      </c>
      <c r="G921" s="10">
        <v>4</v>
      </c>
      <c r="H921" s="15">
        <v>5152.55</v>
      </c>
      <c r="I921" s="15">
        <v>3392.9</v>
      </c>
      <c r="J921" s="10">
        <v>3220.4</v>
      </c>
      <c r="K921" s="11">
        <v>182</v>
      </c>
      <c r="L921" s="12">
        <v>19101841.73</v>
      </c>
      <c r="M921" s="12">
        <v>0</v>
      </c>
      <c r="N921" s="12">
        <f t="shared" si="219"/>
        <v>1910184.17</v>
      </c>
      <c r="O921" s="12">
        <f t="shared" si="220"/>
        <v>859582.88</v>
      </c>
      <c r="P921" s="12">
        <f t="shared" si="221"/>
        <v>16332074.68</v>
      </c>
      <c r="Q921" s="12">
        <f t="shared" si="222"/>
        <v>5629.9453947950133</v>
      </c>
      <c r="R921" s="12">
        <v>27958.74</v>
      </c>
      <c r="S921" s="13">
        <v>43465</v>
      </c>
    </row>
    <row r="922" spans="1:19" s="16" customFormat="1" x14ac:dyDescent="0.3">
      <c r="A922" s="7">
        <v>282</v>
      </c>
      <c r="B922" s="8" t="s">
        <v>790</v>
      </c>
      <c r="C922" s="9">
        <v>1976</v>
      </c>
      <c r="D922" s="10">
        <v>0</v>
      </c>
      <c r="E922" s="14" t="s">
        <v>29</v>
      </c>
      <c r="F922" s="10">
        <v>5</v>
      </c>
      <c r="G922" s="10">
        <v>4</v>
      </c>
      <c r="H922" s="15">
        <v>3163.99</v>
      </c>
      <c r="I922" s="15">
        <v>2079</v>
      </c>
      <c r="J922" s="10">
        <v>1379.4</v>
      </c>
      <c r="K922" s="11">
        <v>90</v>
      </c>
      <c r="L922" s="12">
        <v>14722059.630000001</v>
      </c>
      <c r="M922" s="12">
        <v>0</v>
      </c>
      <c r="N922" s="12">
        <f t="shared" si="219"/>
        <v>1472205.96</v>
      </c>
      <c r="O922" s="12">
        <f t="shared" si="220"/>
        <v>662492.68000000005</v>
      </c>
      <c r="P922" s="12">
        <f t="shared" si="221"/>
        <v>12587360.99</v>
      </c>
      <c r="Q922" s="12">
        <f t="shared" si="222"/>
        <v>7081.3177633477635</v>
      </c>
      <c r="R922" s="12">
        <v>27958.74</v>
      </c>
      <c r="S922" s="13">
        <v>43465</v>
      </c>
    </row>
    <row r="923" spans="1:19" s="16" customFormat="1" x14ac:dyDescent="0.3">
      <c r="A923" s="7">
        <v>283</v>
      </c>
      <c r="B923" s="8" t="s">
        <v>791</v>
      </c>
      <c r="C923" s="9">
        <v>1977</v>
      </c>
      <c r="D923" s="10">
        <v>0</v>
      </c>
      <c r="E923" s="14" t="s">
        <v>29</v>
      </c>
      <c r="F923" s="10">
        <v>5</v>
      </c>
      <c r="G923" s="10">
        <v>2</v>
      </c>
      <c r="H923" s="15">
        <v>5191.4799999999996</v>
      </c>
      <c r="I923" s="15">
        <v>3394.7</v>
      </c>
      <c r="J923" s="10">
        <v>3111.7</v>
      </c>
      <c r="K923" s="11">
        <v>176</v>
      </c>
      <c r="L923" s="12">
        <v>16794095.32</v>
      </c>
      <c r="M923" s="12">
        <v>0</v>
      </c>
      <c r="N923" s="12">
        <f t="shared" si="219"/>
        <v>1679409.53</v>
      </c>
      <c r="O923" s="12">
        <f t="shared" si="220"/>
        <v>755734.29</v>
      </c>
      <c r="P923" s="12">
        <f t="shared" si="221"/>
        <v>14358951.5</v>
      </c>
      <c r="Q923" s="12">
        <f t="shared" si="222"/>
        <v>4947.1515362182226</v>
      </c>
      <c r="R923" s="12">
        <v>27958.74</v>
      </c>
      <c r="S923" s="13">
        <v>43465</v>
      </c>
    </row>
    <row r="924" spans="1:19" s="27" customFormat="1" ht="13.2" x14ac:dyDescent="0.3">
      <c r="A924" s="10"/>
      <c r="B924" s="186" t="s">
        <v>505</v>
      </c>
      <c r="C924" s="187"/>
      <c r="D924" s="10"/>
      <c r="E924" s="10"/>
      <c r="F924" s="10"/>
      <c r="G924" s="10"/>
      <c r="H924" s="17">
        <f t="shared" ref="H924:P924" si="223">ROUND(SUM(H915:H923),2)</f>
        <v>29453.5</v>
      </c>
      <c r="I924" s="17">
        <f t="shared" si="223"/>
        <v>24810.98</v>
      </c>
      <c r="J924" s="17">
        <f t="shared" si="223"/>
        <v>22615.58</v>
      </c>
      <c r="K924" s="17">
        <f t="shared" si="223"/>
        <v>1293</v>
      </c>
      <c r="L924" s="17">
        <f t="shared" si="223"/>
        <v>113305095.89</v>
      </c>
      <c r="M924" s="17">
        <f t="shared" si="223"/>
        <v>0</v>
      </c>
      <c r="N924" s="17">
        <f t="shared" si="223"/>
        <v>9727453.5899999999</v>
      </c>
      <c r="O924" s="17">
        <f t="shared" si="223"/>
        <v>5098729.33</v>
      </c>
      <c r="P924" s="17">
        <f t="shared" si="223"/>
        <v>98478912.969999999</v>
      </c>
      <c r="Q924" s="17">
        <v>1824.5710377995174</v>
      </c>
      <c r="R924" s="12"/>
      <c r="S924" s="10"/>
    </row>
    <row r="925" spans="1:19" s="6" customFormat="1" ht="15.6" x14ac:dyDescent="0.3">
      <c r="A925" s="10"/>
      <c r="B925" s="195" t="s">
        <v>792</v>
      </c>
      <c r="C925" s="195"/>
      <c r="D925" s="10"/>
      <c r="E925" s="10"/>
      <c r="F925" s="10"/>
      <c r="G925" s="10"/>
      <c r="H925" s="10"/>
      <c r="I925" s="10"/>
      <c r="J925" s="10"/>
      <c r="K925" s="10"/>
      <c r="L925" s="12"/>
      <c r="M925" s="12"/>
      <c r="N925" s="12"/>
      <c r="O925" s="12"/>
      <c r="P925" s="12"/>
      <c r="Q925" s="12"/>
      <c r="R925" s="12"/>
      <c r="S925" s="10"/>
    </row>
    <row r="926" spans="1:19" s="27" customFormat="1" ht="13.2" x14ac:dyDescent="0.3">
      <c r="A926" s="166">
        <v>284</v>
      </c>
      <c r="B926" s="117" t="s">
        <v>1332</v>
      </c>
      <c r="C926" s="118">
        <v>1986</v>
      </c>
      <c r="D926" s="59">
        <v>0</v>
      </c>
      <c r="E926" s="119" t="s">
        <v>462</v>
      </c>
      <c r="F926" s="59">
        <v>2</v>
      </c>
      <c r="G926" s="59">
        <v>3</v>
      </c>
      <c r="H926" s="60">
        <v>796.6</v>
      </c>
      <c r="I926" s="60">
        <v>708.6</v>
      </c>
      <c r="J926" s="59">
        <v>535.6</v>
      </c>
      <c r="K926" s="120">
        <v>36</v>
      </c>
      <c r="L926" s="54">
        <v>1825338.93</v>
      </c>
      <c r="M926" s="54">
        <v>0</v>
      </c>
      <c r="N926" s="54">
        <v>0</v>
      </c>
      <c r="O926" s="12">
        <f>ROUND(L926*0.045,2)</f>
        <v>82140.25</v>
      </c>
      <c r="P926" s="54">
        <f t="shared" ref="P926" si="224">L926-(M926+N926+O926)</f>
        <v>1743198.68</v>
      </c>
      <c r="Q926" s="12">
        <f t="shared" ref="Q926:Q957" si="225">L926/I926</f>
        <v>2575.9792972057576</v>
      </c>
      <c r="R926" s="12">
        <v>10685.67</v>
      </c>
      <c r="S926" s="13">
        <v>43100</v>
      </c>
    </row>
    <row r="927" spans="1:19" s="27" customFormat="1" ht="13.2" x14ac:dyDescent="0.3">
      <c r="A927" s="166">
        <v>285</v>
      </c>
      <c r="B927" s="117" t="s">
        <v>793</v>
      </c>
      <c r="C927" s="118">
        <v>1988</v>
      </c>
      <c r="D927" s="59">
        <v>0</v>
      </c>
      <c r="E927" s="119" t="s">
        <v>29</v>
      </c>
      <c r="F927" s="59">
        <v>3</v>
      </c>
      <c r="G927" s="59">
        <v>1</v>
      </c>
      <c r="H927" s="60">
        <v>1808.95</v>
      </c>
      <c r="I927" s="60">
        <v>1213.42</v>
      </c>
      <c r="J927" s="59">
        <v>1213.42</v>
      </c>
      <c r="K927" s="120">
        <v>100</v>
      </c>
      <c r="L927" s="54">
        <v>6350676.25</v>
      </c>
      <c r="M927" s="54">
        <v>0</v>
      </c>
      <c r="N927" s="54">
        <f t="shared" ref="N927:N990" si="226">ROUND(L927*10%,2)</f>
        <v>635067.63</v>
      </c>
      <c r="O927" s="54">
        <f t="shared" ref="O927:O990" si="227">ROUND(N927*0.45,2)</f>
        <v>285780.43</v>
      </c>
      <c r="P927" s="54">
        <f t="shared" ref="P927:P991" si="228">L927-(M927+N927+O927)</f>
        <v>5429828.1899999995</v>
      </c>
      <c r="Q927" s="54">
        <f t="shared" si="225"/>
        <v>5233.6999967035317</v>
      </c>
      <c r="R927" s="54">
        <v>27958.74</v>
      </c>
      <c r="S927" s="13">
        <v>43465</v>
      </c>
    </row>
    <row r="928" spans="1:19" s="27" customFormat="1" ht="13.2" x14ac:dyDescent="0.3">
      <c r="A928" s="166">
        <v>286</v>
      </c>
      <c r="B928" s="8" t="s">
        <v>794</v>
      </c>
      <c r="C928" s="9">
        <v>1988</v>
      </c>
      <c r="D928" s="10">
        <v>0</v>
      </c>
      <c r="E928" s="14" t="s">
        <v>54</v>
      </c>
      <c r="F928" s="10">
        <v>2</v>
      </c>
      <c r="G928" s="10">
        <v>2</v>
      </c>
      <c r="H928" s="15">
        <v>578</v>
      </c>
      <c r="I928" s="15">
        <v>540</v>
      </c>
      <c r="J928" s="10">
        <v>540</v>
      </c>
      <c r="K928" s="11">
        <v>24</v>
      </c>
      <c r="L928" s="12">
        <v>1299569.3999999999</v>
      </c>
      <c r="M928" s="12">
        <v>0</v>
      </c>
      <c r="N928" s="12">
        <f t="shared" si="226"/>
        <v>129956.94</v>
      </c>
      <c r="O928" s="12">
        <f t="shared" si="227"/>
        <v>58480.62</v>
      </c>
      <c r="P928" s="12">
        <f t="shared" si="228"/>
        <v>1111131.8399999999</v>
      </c>
      <c r="Q928" s="12">
        <f t="shared" si="225"/>
        <v>2406.6099999999997</v>
      </c>
      <c r="R928" s="12">
        <v>10685.67</v>
      </c>
      <c r="S928" s="13">
        <v>43465</v>
      </c>
    </row>
    <row r="929" spans="1:19" s="27" customFormat="1" ht="13.2" x14ac:dyDescent="0.3">
      <c r="A929" s="166">
        <v>287</v>
      </c>
      <c r="B929" s="8" t="s">
        <v>795</v>
      </c>
      <c r="C929" s="9">
        <v>1987</v>
      </c>
      <c r="D929" s="10">
        <v>0</v>
      </c>
      <c r="E929" s="14" t="s">
        <v>29</v>
      </c>
      <c r="F929" s="10">
        <v>4</v>
      </c>
      <c r="G929" s="10">
        <v>7</v>
      </c>
      <c r="H929" s="15">
        <v>6286.4</v>
      </c>
      <c r="I929" s="15">
        <v>4695.3</v>
      </c>
      <c r="J929" s="10">
        <v>4528.1000000000004</v>
      </c>
      <c r="K929" s="11">
        <v>237</v>
      </c>
      <c r="L929" s="12">
        <v>26389511.07</v>
      </c>
      <c r="M929" s="12">
        <v>0</v>
      </c>
      <c r="N929" s="12">
        <f t="shared" si="226"/>
        <v>2638951.11</v>
      </c>
      <c r="O929" s="12">
        <f t="shared" si="227"/>
        <v>1187528</v>
      </c>
      <c r="P929" s="12">
        <f t="shared" si="228"/>
        <v>22563031.960000001</v>
      </c>
      <c r="Q929" s="12">
        <f t="shared" si="225"/>
        <v>5620.4099993610635</v>
      </c>
      <c r="R929" s="12">
        <v>27958.74</v>
      </c>
      <c r="S929" s="13">
        <v>43465</v>
      </c>
    </row>
    <row r="930" spans="1:19" s="27" customFormat="1" ht="13.2" x14ac:dyDescent="0.3">
      <c r="A930" s="166">
        <v>288</v>
      </c>
      <c r="B930" s="8" t="s">
        <v>796</v>
      </c>
      <c r="C930" s="9">
        <v>1984</v>
      </c>
      <c r="D930" s="10">
        <v>0</v>
      </c>
      <c r="E930" s="14" t="s">
        <v>29</v>
      </c>
      <c r="F930" s="10">
        <v>3</v>
      </c>
      <c r="G930" s="10">
        <v>3</v>
      </c>
      <c r="H930" s="15">
        <v>2270.4</v>
      </c>
      <c r="I930" s="15">
        <v>2020.29</v>
      </c>
      <c r="J930" s="10">
        <v>1540.29</v>
      </c>
      <c r="K930" s="11">
        <v>85</v>
      </c>
      <c r="L930" s="12">
        <v>9917583.4100000001</v>
      </c>
      <c r="M930" s="12">
        <v>0</v>
      </c>
      <c r="N930" s="12">
        <f t="shared" si="226"/>
        <v>991758.34</v>
      </c>
      <c r="O930" s="12">
        <f t="shared" si="227"/>
        <v>446291.25</v>
      </c>
      <c r="P930" s="12">
        <f t="shared" si="228"/>
        <v>8479533.8200000003</v>
      </c>
      <c r="Q930" s="12">
        <f t="shared" si="225"/>
        <v>4908.990001435438</v>
      </c>
      <c r="R930" s="12">
        <v>27958.74</v>
      </c>
      <c r="S930" s="13">
        <v>43465</v>
      </c>
    </row>
    <row r="931" spans="1:19" s="27" customFormat="1" ht="13.2" x14ac:dyDescent="0.3">
      <c r="A931" s="166">
        <v>289</v>
      </c>
      <c r="B931" s="8" t="s">
        <v>797</v>
      </c>
      <c r="C931" s="9">
        <v>1983</v>
      </c>
      <c r="D931" s="10">
        <v>0</v>
      </c>
      <c r="E931" s="14" t="s">
        <v>54</v>
      </c>
      <c r="F931" s="10">
        <v>2</v>
      </c>
      <c r="G931" s="10">
        <v>3</v>
      </c>
      <c r="H931" s="15">
        <v>851.5</v>
      </c>
      <c r="I931" s="15">
        <v>758.7</v>
      </c>
      <c r="J931" s="10">
        <v>758.7</v>
      </c>
      <c r="K931" s="11">
        <v>21</v>
      </c>
      <c r="L931" s="12">
        <v>1982876.73</v>
      </c>
      <c r="M931" s="12">
        <v>0</v>
      </c>
      <c r="N931" s="12">
        <f t="shared" si="226"/>
        <v>198287.67</v>
      </c>
      <c r="O931" s="12">
        <f t="shared" si="227"/>
        <v>89229.45</v>
      </c>
      <c r="P931" s="12">
        <f t="shared" si="228"/>
        <v>1695359.6099999999</v>
      </c>
      <c r="Q931" s="12">
        <f t="shared" si="225"/>
        <v>2613.5188216686433</v>
      </c>
      <c r="R931" s="12">
        <v>10685.67</v>
      </c>
      <c r="S931" s="13">
        <v>43465</v>
      </c>
    </row>
    <row r="932" spans="1:19" s="27" customFormat="1" ht="13.2" x14ac:dyDescent="0.3">
      <c r="A932" s="166">
        <v>290</v>
      </c>
      <c r="B932" s="8" t="s">
        <v>731</v>
      </c>
      <c r="C932" s="9">
        <v>1962</v>
      </c>
      <c r="D932" s="10">
        <v>0</v>
      </c>
      <c r="E932" s="25" t="s">
        <v>29</v>
      </c>
      <c r="F932" s="10">
        <v>2</v>
      </c>
      <c r="G932" s="10">
        <v>1</v>
      </c>
      <c r="H932" s="15">
        <v>304.39999999999998</v>
      </c>
      <c r="I932" s="15">
        <v>187.1</v>
      </c>
      <c r="J932" s="10">
        <v>108.8</v>
      </c>
      <c r="K932" s="11">
        <v>23</v>
      </c>
      <c r="L932" s="12">
        <v>740772.2</v>
      </c>
      <c r="M932" s="12">
        <v>0</v>
      </c>
      <c r="N932" s="12">
        <v>0</v>
      </c>
      <c r="O932" s="12">
        <f>ROUND(L932*0.045,2)</f>
        <v>33334.75</v>
      </c>
      <c r="P932" s="54">
        <f t="shared" si="228"/>
        <v>707437.45</v>
      </c>
      <c r="Q932" s="12">
        <f t="shared" si="225"/>
        <v>3959.2314270443612</v>
      </c>
      <c r="R932" s="12">
        <v>27958.74</v>
      </c>
      <c r="S932" s="13">
        <v>43100</v>
      </c>
    </row>
    <row r="933" spans="1:19" s="27" customFormat="1" ht="13.2" x14ac:dyDescent="0.3">
      <c r="A933" s="166">
        <v>291</v>
      </c>
      <c r="B933" s="8" t="s">
        <v>798</v>
      </c>
      <c r="C933" s="9">
        <v>1984</v>
      </c>
      <c r="D933" s="10">
        <v>0</v>
      </c>
      <c r="E933" s="14" t="s">
        <v>54</v>
      </c>
      <c r="F933" s="10">
        <v>2</v>
      </c>
      <c r="G933" s="10">
        <v>1</v>
      </c>
      <c r="H933" s="15">
        <v>376.99</v>
      </c>
      <c r="I933" s="15">
        <v>286.99</v>
      </c>
      <c r="J933" s="10">
        <v>196.5</v>
      </c>
      <c r="K933" s="11">
        <v>26</v>
      </c>
      <c r="L933" s="12">
        <v>546342.87</v>
      </c>
      <c r="M933" s="12">
        <v>0</v>
      </c>
      <c r="N933" s="12">
        <f t="shared" si="226"/>
        <v>54634.29</v>
      </c>
      <c r="O933" s="12">
        <f t="shared" si="227"/>
        <v>24585.43</v>
      </c>
      <c r="P933" s="12">
        <f t="shared" si="228"/>
        <v>467123.15</v>
      </c>
      <c r="Q933" s="12">
        <f t="shared" si="225"/>
        <v>1903.7000243910936</v>
      </c>
      <c r="R933" s="12">
        <v>10685.67</v>
      </c>
      <c r="S933" s="13">
        <v>43465</v>
      </c>
    </row>
    <row r="934" spans="1:19" s="27" customFormat="1" ht="13.2" x14ac:dyDescent="0.3">
      <c r="A934" s="166">
        <v>292</v>
      </c>
      <c r="B934" s="8" t="s">
        <v>799</v>
      </c>
      <c r="C934" s="9">
        <v>1989</v>
      </c>
      <c r="D934" s="10">
        <v>0</v>
      </c>
      <c r="E934" s="14" t="s">
        <v>54</v>
      </c>
      <c r="F934" s="10">
        <v>2</v>
      </c>
      <c r="G934" s="10">
        <v>3</v>
      </c>
      <c r="H934" s="15">
        <v>1350.4</v>
      </c>
      <c r="I934" s="15">
        <v>1158.9000000000001</v>
      </c>
      <c r="J934" s="10">
        <v>1158.9000000000001</v>
      </c>
      <c r="K934" s="11">
        <v>49</v>
      </c>
      <c r="L934" s="12">
        <v>2206197.9300000002</v>
      </c>
      <c r="M934" s="12">
        <v>0</v>
      </c>
      <c r="N934" s="12">
        <f t="shared" si="226"/>
        <v>220619.79</v>
      </c>
      <c r="O934" s="12">
        <f t="shared" si="227"/>
        <v>99278.91</v>
      </c>
      <c r="P934" s="12">
        <f t="shared" si="228"/>
        <v>1886299.2300000002</v>
      </c>
      <c r="Q934" s="12">
        <f t="shared" si="225"/>
        <v>1903.7</v>
      </c>
      <c r="R934" s="12">
        <v>10685.67</v>
      </c>
      <c r="S934" s="13">
        <v>43465</v>
      </c>
    </row>
    <row r="935" spans="1:19" s="27" customFormat="1" ht="13.2" x14ac:dyDescent="0.3">
      <c r="A935" s="166">
        <v>293</v>
      </c>
      <c r="B935" s="8" t="s">
        <v>800</v>
      </c>
      <c r="C935" s="9">
        <v>1989</v>
      </c>
      <c r="D935" s="10">
        <v>0</v>
      </c>
      <c r="E935" s="14" t="s">
        <v>54</v>
      </c>
      <c r="F935" s="10">
        <v>2</v>
      </c>
      <c r="G935" s="10">
        <v>3</v>
      </c>
      <c r="H935" s="15">
        <v>1070.7</v>
      </c>
      <c r="I935" s="15">
        <v>959</v>
      </c>
      <c r="J935" s="10">
        <v>959</v>
      </c>
      <c r="K935" s="11">
        <v>39</v>
      </c>
      <c r="L935" s="12">
        <v>2307938.9900000002</v>
      </c>
      <c r="M935" s="12">
        <v>0</v>
      </c>
      <c r="N935" s="12">
        <f t="shared" si="226"/>
        <v>230793.9</v>
      </c>
      <c r="O935" s="12">
        <f t="shared" si="227"/>
        <v>103857.26</v>
      </c>
      <c r="P935" s="12">
        <f t="shared" si="228"/>
        <v>1973287.8300000003</v>
      </c>
      <c r="Q935" s="12">
        <f t="shared" si="225"/>
        <v>2406.61</v>
      </c>
      <c r="R935" s="12">
        <v>10685.67</v>
      </c>
      <c r="S935" s="13">
        <v>43465</v>
      </c>
    </row>
    <row r="936" spans="1:19" s="27" customFormat="1" ht="13.2" x14ac:dyDescent="0.3">
      <c r="A936" s="166">
        <v>294</v>
      </c>
      <c r="B936" s="8" t="s">
        <v>801</v>
      </c>
      <c r="C936" s="9">
        <v>1977</v>
      </c>
      <c r="D936" s="10">
        <v>0</v>
      </c>
      <c r="E936" s="14" t="s">
        <v>54</v>
      </c>
      <c r="F936" s="10">
        <v>2</v>
      </c>
      <c r="G936" s="10">
        <v>3</v>
      </c>
      <c r="H936" s="15">
        <v>1139.2</v>
      </c>
      <c r="I936" s="15">
        <v>950.2</v>
      </c>
      <c r="J936" s="10">
        <v>950.2</v>
      </c>
      <c r="K936" s="11">
        <v>47</v>
      </c>
      <c r="L936" s="12">
        <v>210155.73</v>
      </c>
      <c r="M936" s="12">
        <v>0</v>
      </c>
      <c r="N936" s="12">
        <v>0</v>
      </c>
      <c r="O936" s="12">
        <f>ROUND(L936*0.045,2)</f>
        <v>9457.01</v>
      </c>
      <c r="P936" s="12">
        <f t="shared" si="228"/>
        <v>200698.72</v>
      </c>
      <c r="Q936" s="12">
        <f t="shared" si="225"/>
        <v>221.16999579035993</v>
      </c>
      <c r="R936" s="12">
        <v>10685.67</v>
      </c>
      <c r="S936" s="13">
        <v>43465</v>
      </c>
    </row>
    <row r="937" spans="1:19" s="27" customFormat="1" ht="13.2" x14ac:dyDescent="0.3">
      <c r="A937" s="166">
        <v>295</v>
      </c>
      <c r="B937" s="8" t="s">
        <v>802</v>
      </c>
      <c r="C937" s="9">
        <v>1988</v>
      </c>
      <c r="D937" s="10">
        <v>0</v>
      </c>
      <c r="E937" s="14" t="s">
        <v>54</v>
      </c>
      <c r="F937" s="10">
        <v>2</v>
      </c>
      <c r="G937" s="10">
        <v>3</v>
      </c>
      <c r="H937" s="15">
        <v>1282.0999999999999</v>
      </c>
      <c r="I937" s="15">
        <v>1102</v>
      </c>
      <c r="J937" s="10">
        <v>1102</v>
      </c>
      <c r="K937" s="11">
        <v>68</v>
      </c>
      <c r="L937" s="12">
        <v>2097877.4</v>
      </c>
      <c r="M937" s="12">
        <v>0</v>
      </c>
      <c r="N937" s="12">
        <f t="shared" si="226"/>
        <v>209787.74</v>
      </c>
      <c r="O937" s="12">
        <f t="shared" si="227"/>
        <v>94404.479999999996</v>
      </c>
      <c r="P937" s="12">
        <f t="shared" si="228"/>
        <v>1793685.18</v>
      </c>
      <c r="Q937" s="12">
        <f t="shared" si="225"/>
        <v>1903.6999999999998</v>
      </c>
      <c r="R937" s="12">
        <v>10685.67</v>
      </c>
      <c r="S937" s="13">
        <v>43465</v>
      </c>
    </row>
    <row r="938" spans="1:19" s="27" customFormat="1" ht="13.2" x14ac:dyDescent="0.3">
      <c r="A938" s="166">
        <v>296</v>
      </c>
      <c r="B938" s="8" t="s">
        <v>803</v>
      </c>
      <c r="C938" s="9">
        <v>1995</v>
      </c>
      <c r="D938" s="10">
        <v>0</v>
      </c>
      <c r="E938" s="14" t="s">
        <v>54</v>
      </c>
      <c r="F938" s="10">
        <v>2</v>
      </c>
      <c r="G938" s="10">
        <v>3</v>
      </c>
      <c r="H938" s="15">
        <v>1124.9000000000001</v>
      </c>
      <c r="I938" s="15">
        <v>965.6</v>
      </c>
      <c r="J938" s="10">
        <v>965.6</v>
      </c>
      <c r="K938" s="11">
        <v>43</v>
      </c>
      <c r="L938" s="12">
        <v>1838212.71</v>
      </c>
      <c r="M938" s="12">
        <v>0</v>
      </c>
      <c r="N938" s="12">
        <f t="shared" si="226"/>
        <v>183821.27</v>
      </c>
      <c r="O938" s="12">
        <f t="shared" si="227"/>
        <v>82719.570000000007</v>
      </c>
      <c r="P938" s="12">
        <f t="shared" si="228"/>
        <v>1571671.87</v>
      </c>
      <c r="Q938" s="12">
        <f t="shared" si="225"/>
        <v>1903.6999896437446</v>
      </c>
      <c r="R938" s="12">
        <v>10685.67</v>
      </c>
      <c r="S938" s="13">
        <v>43465</v>
      </c>
    </row>
    <row r="939" spans="1:19" s="27" customFormat="1" ht="13.2" x14ac:dyDescent="0.3">
      <c r="A939" s="166">
        <v>297</v>
      </c>
      <c r="B939" s="8" t="s">
        <v>1333</v>
      </c>
      <c r="C939" s="9">
        <v>1977</v>
      </c>
      <c r="D939" s="10">
        <v>0</v>
      </c>
      <c r="E939" s="14" t="s">
        <v>462</v>
      </c>
      <c r="F939" s="10">
        <v>2</v>
      </c>
      <c r="G939" s="10">
        <v>2</v>
      </c>
      <c r="H939" s="15">
        <v>551.29999999999995</v>
      </c>
      <c r="I939" s="15">
        <v>509.1</v>
      </c>
      <c r="J939" s="10">
        <v>326.89999999999998</v>
      </c>
      <c r="K939" s="11">
        <v>34</v>
      </c>
      <c r="L939" s="12">
        <v>888026.41</v>
      </c>
      <c r="M939" s="12">
        <v>0</v>
      </c>
      <c r="N939" s="12">
        <v>0</v>
      </c>
      <c r="O939" s="12">
        <f>ROUND(L939*0.045,2)</f>
        <v>39961.19</v>
      </c>
      <c r="P939" s="54">
        <f t="shared" ref="P939" si="229">L939-(M939+N939+O939)</f>
        <v>848065.22</v>
      </c>
      <c r="Q939" s="12">
        <f t="shared" si="225"/>
        <v>1744.3064427420939</v>
      </c>
      <c r="R939" s="12">
        <v>10685.67</v>
      </c>
      <c r="S939" s="13">
        <v>43100</v>
      </c>
    </row>
    <row r="940" spans="1:19" s="27" customFormat="1" ht="13.2" x14ac:dyDescent="0.3">
      <c r="A940" s="166">
        <v>298</v>
      </c>
      <c r="B940" s="8" t="s">
        <v>804</v>
      </c>
      <c r="C940" s="9">
        <v>1983</v>
      </c>
      <c r="D940" s="10">
        <v>0</v>
      </c>
      <c r="E940" s="14" t="s">
        <v>54</v>
      </c>
      <c r="F940" s="10">
        <v>2</v>
      </c>
      <c r="G940" s="10">
        <v>3</v>
      </c>
      <c r="H940" s="15">
        <v>907.2</v>
      </c>
      <c r="I940" s="15">
        <v>745.6</v>
      </c>
      <c r="J940" s="10">
        <v>745.6</v>
      </c>
      <c r="K940" s="11">
        <v>38</v>
      </c>
      <c r="L940" s="12">
        <v>2616696.0099999998</v>
      </c>
      <c r="M940" s="12">
        <v>0</v>
      </c>
      <c r="N940" s="12">
        <f t="shared" si="226"/>
        <v>261669.6</v>
      </c>
      <c r="O940" s="12">
        <f t="shared" si="227"/>
        <v>117751.32</v>
      </c>
      <c r="P940" s="12">
        <f t="shared" si="228"/>
        <v>2237275.09</v>
      </c>
      <c r="Q940" s="12">
        <f t="shared" si="225"/>
        <v>3509.517180793991</v>
      </c>
      <c r="R940" s="12">
        <v>10685.67</v>
      </c>
      <c r="S940" s="13">
        <v>43465</v>
      </c>
    </row>
    <row r="941" spans="1:19" s="27" customFormat="1" ht="13.2" x14ac:dyDescent="0.3">
      <c r="A941" s="166">
        <v>299</v>
      </c>
      <c r="B941" s="8" t="s">
        <v>1334</v>
      </c>
      <c r="C941" s="9">
        <v>1976</v>
      </c>
      <c r="D941" s="10">
        <v>0</v>
      </c>
      <c r="E941" s="14" t="s">
        <v>462</v>
      </c>
      <c r="F941" s="10">
        <v>2</v>
      </c>
      <c r="G941" s="10">
        <v>2</v>
      </c>
      <c r="H941" s="15">
        <v>536.09</v>
      </c>
      <c r="I941" s="15">
        <v>495.89</v>
      </c>
      <c r="J941" s="10">
        <v>350.09</v>
      </c>
      <c r="K941" s="11">
        <v>21</v>
      </c>
      <c r="L941" s="12">
        <v>944025.81</v>
      </c>
      <c r="M941" s="12">
        <v>0</v>
      </c>
      <c r="N941" s="12">
        <v>0</v>
      </c>
      <c r="O941" s="12">
        <f t="shared" ref="O941:O942" si="230">ROUND(L941*0.045,2)</f>
        <v>42481.16</v>
      </c>
      <c r="P941" s="54">
        <f t="shared" si="228"/>
        <v>901544.65</v>
      </c>
      <c r="Q941" s="12">
        <f t="shared" si="225"/>
        <v>1903.7000342817964</v>
      </c>
      <c r="R941" s="12">
        <v>10685.67</v>
      </c>
      <c r="S941" s="13">
        <v>43100</v>
      </c>
    </row>
    <row r="942" spans="1:19" s="27" customFormat="1" ht="13.2" x14ac:dyDescent="0.3">
      <c r="A942" s="166">
        <v>300</v>
      </c>
      <c r="B942" s="8" t="s">
        <v>1335</v>
      </c>
      <c r="C942" s="9">
        <v>1973</v>
      </c>
      <c r="D942" s="10">
        <v>0</v>
      </c>
      <c r="E942" s="14" t="s">
        <v>462</v>
      </c>
      <c r="F942" s="10">
        <v>2</v>
      </c>
      <c r="G942" s="10">
        <v>2</v>
      </c>
      <c r="H942" s="15">
        <v>549.5</v>
      </c>
      <c r="I942" s="15">
        <v>506.9</v>
      </c>
      <c r="J942" s="10">
        <v>389.5</v>
      </c>
      <c r="K942" s="11">
        <v>30</v>
      </c>
      <c r="L942" s="12">
        <v>749555.23</v>
      </c>
      <c r="M942" s="12">
        <v>0</v>
      </c>
      <c r="N942" s="12">
        <v>0</v>
      </c>
      <c r="O942" s="12">
        <f t="shared" si="230"/>
        <v>33729.99</v>
      </c>
      <c r="P942" s="54">
        <f t="shared" si="228"/>
        <v>715825.24</v>
      </c>
      <c r="Q942" s="12">
        <f t="shared" si="225"/>
        <v>1478.70434010653</v>
      </c>
      <c r="R942" s="12">
        <v>10685.67</v>
      </c>
      <c r="S942" s="13">
        <v>43100</v>
      </c>
    </row>
    <row r="943" spans="1:19" s="27" customFormat="1" ht="13.2" x14ac:dyDescent="0.3">
      <c r="A943" s="166">
        <v>301</v>
      </c>
      <c r="B943" s="8" t="s">
        <v>805</v>
      </c>
      <c r="C943" s="9">
        <v>1984</v>
      </c>
      <c r="D943" s="10">
        <v>0</v>
      </c>
      <c r="E943" s="14" t="s">
        <v>54</v>
      </c>
      <c r="F943" s="10">
        <v>2</v>
      </c>
      <c r="G943" s="10">
        <v>2</v>
      </c>
      <c r="H943" s="15">
        <v>1137.8</v>
      </c>
      <c r="I943" s="15">
        <v>992.6</v>
      </c>
      <c r="J943" s="10">
        <v>992.6</v>
      </c>
      <c r="K943" s="11">
        <v>66</v>
      </c>
      <c r="L943" s="12">
        <v>3488957.99</v>
      </c>
      <c r="M943" s="12">
        <v>0</v>
      </c>
      <c r="N943" s="12">
        <f t="shared" si="226"/>
        <v>348895.8</v>
      </c>
      <c r="O943" s="12">
        <f t="shared" si="227"/>
        <v>157003.10999999999</v>
      </c>
      <c r="P943" s="12">
        <f t="shared" si="228"/>
        <v>2983059.08</v>
      </c>
      <c r="Q943" s="12">
        <f t="shared" si="225"/>
        <v>3514.9687588152328</v>
      </c>
      <c r="R943" s="12">
        <v>10685.67</v>
      </c>
      <c r="S943" s="13">
        <v>43465</v>
      </c>
    </row>
    <row r="944" spans="1:19" s="27" customFormat="1" ht="13.2" x14ac:dyDescent="0.3">
      <c r="A944" s="166">
        <v>302</v>
      </c>
      <c r="B944" s="8" t="s">
        <v>806</v>
      </c>
      <c r="C944" s="9">
        <v>1989</v>
      </c>
      <c r="D944" s="10">
        <v>0</v>
      </c>
      <c r="E944" s="14" t="s">
        <v>54</v>
      </c>
      <c r="F944" s="10">
        <v>2</v>
      </c>
      <c r="G944" s="10">
        <v>3</v>
      </c>
      <c r="H944" s="15">
        <v>1338.6</v>
      </c>
      <c r="I944" s="15">
        <v>1146.9000000000001</v>
      </c>
      <c r="J944" s="10">
        <v>1146.9000000000001</v>
      </c>
      <c r="K944" s="11">
        <v>49</v>
      </c>
      <c r="L944" s="12">
        <v>547575.93999999994</v>
      </c>
      <c r="M944" s="12">
        <v>0</v>
      </c>
      <c r="N944" s="12">
        <f t="shared" si="226"/>
        <v>54757.59</v>
      </c>
      <c r="O944" s="12">
        <f t="shared" si="227"/>
        <v>24640.92</v>
      </c>
      <c r="P944" s="12">
        <f t="shared" si="228"/>
        <v>468177.42999999993</v>
      </c>
      <c r="Q944" s="12">
        <f t="shared" si="225"/>
        <v>477.4400034876623</v>
      </c>
      <c r="R944" s="12">
        <v>10685.67</v>
      </c>
      <c r="S944" s="13">
        <v>43465</v>
      </c>
    </row>
    <row r="945" spans="1:19" s="27" customFormat="1" ht="13.2" x14ac:dyDescent="0.3">
      <c r="A945" s="166">
        <v>303</v>
      </c>
      <c r="B945" s="8" t="s">
        <v>807</v>
      </c>
      <c r="C945" s="9">
        <v>1984</v>
      </c>
      <c r="D945" s="10">
        <v>0</v>
      </c>
      <c r="E945" s="14" t="s">
        <v>54</v>
      </c>
      <c r="F945" s="10">
        <v>2</v>
      </c>
      <c r="G945" s="10">
        <v>3</v>
      </c>
      <c r="H945" s="15">
        <v>833.1</v>
      </c>
      <c r="I945" s="15">
        <v>735</v>
      </c>
      <c r="J945" s="10">
        <v>735</v>
      </c>
      <c r="K945" s="11">
        <v>36</v>
      </c>
      <c r="L945" s="12">
        <v>2603922.0499999998</v>
      </c>
      <c r="M945" s="12">
        <v>0</v>
      </c>
      <c r="N945" s="12">
        <f t="shared" si="226"/>
        <v>260392.21</v>
      </c>
      <c r="O945" s="12">
        <f t="shared" si="227"/>
        <v>117176.49</v>
      </c>
      <c r="P945" s="12">
        <f t="shared" si="228"/>
        <v>2226353.3499999996</v>
      </c>
      <c r="Q945" s="12">
        <f t="shared" si="225"/>
        <v>3542.7510884353737</v>
      </c>
      <c r="R945" s="12">
        <v>10685.67</v>
      </c>
      <c r="S945" s="13">
        <v>43465</v>
      </c>
    </row>
    <row r="946" spans="1:19" s="27" customFormat="1" ht="13.2" x14ac:dyDescent="0.3">
      <c r="A946" s="166">
        <v>304</v>
      </c>
      <c r="B946" s="8" t="s">
        <v>808</v>
      </c>
      <c r="C946" s="9">
        <v>1985</v>
      </c>
      <c r="D946" s="10">
        <v>0</v>
      </c>
      <c r="E946" s="14" t="s">
        <v>54</v>
      </c>
      <c r="F946" s="10">
        <v>2</v>
      </c>
      <c r="G946" s="10">
        <v>3</v>
      </c>
      <c r="H946" s="15">
        <v>825</v>
      </c>
      <c r="I946" s="15">
        <v>735.4</v>
      </c>
      <c r="J946" s="10">
        <v>735.4</v>
      </c>
      <c r="K946" s="11">
        <v>38</v>
      </c>
      <c r="L946" s="12">
        <v>1399980.99</v>
      </c>
      <c r="M946" s="12">
        <v>0</v>
      </c>
      <c r="N946" s="12">
        <f t="shared" si="226"/>
        <v>139998.1</v>
      </c>
      <c r="O946" s="12">
        <f t="shared" si="227"/>
        <v>62999.15</v>
      </c>
      <c r="P946" s="12">
        <f t="shared" si="228"/>
        <v>1196983.74</v>
      </c>
      <c r="Q946" s="12">
        <f t="shared" si="225"/>
        <v>1903.700013598042</v>
      </c>
      <c r="R946" s="12">
        <v>10685.67</v>
      </c>
      <c r="S946" s="13">
        <v>43465</v>
      </c>
    </row>
    <row r="947" spans="1:19" s="27" customFormat="1" ht="13.2" x14ac:dyDescent="0.3">
      <c r="A947" s="166">
        <v>305</v>
      </c>
      <c r="B947" s="8" t="s">
        <v>809</v>
      </c>
      <c r="C947" s="9">
        <v>1983</v>
      </c>
      <c r="D947" s="10">
        <v>0</v>
      </c>
      <c r="E947" s="14" t="s">
        <v>54</v>
      </c>
      <c r="F947" s="10">
        <v>2</v>
      </c>
      <c r="G947" s="10">
        <v>3</v>
      </c>
      <c r="H947" s="15">
        <v>828.9</v>
      </c>
      <c r="I947" s="15">
        <v>737.1</v>
      </c>
      <c r="J947" s="10">
        <v>737.1</v>
      </c>
      <c r="K947" s="11">
        <v>29</v>
      </c>
      <c r="L947" s="12">
        <v>1853038.41</v>
      </c>
      <c r="M947" s="12">
        <v>0</v>
      </c>
      <c r="N947" s="12">
        <f t="shared" si="226"/>
        <v>185303.84</v>
      </c>
      <c r="O947" s="12">
        <f t="shared" si="227"/>
        <v>83386.73</v>
      </c>
      <c r="P947" s="12">
        <f t="shared" si="228"/>
        <v>1584347.8399999999</v>
      </c>
      <c r="Q947" s="12">
        <f t="shared" si="225"/>
        <v>2513.9579568579566</v>
      </c>
      <c r="R947" s="12">
        <v>10685.67</v>
      </c>
      <c r="S947" s="13">
        <v>43465</v>
      </c>
    </row>
    <row r="948" spans="1:19" s="27" customFormat="1" ht="13.2" x14ac:dyDescent="0.3">
      <c r="A948" s="166">
        <v>306</v>
      </c>
      <c r="B948" s="8" t="s">
        <v>810</v>
      </c>
      <c r="C948" s="9">
        <v>1985</v>
      </c>
      <c r="D948" s="10">
        <v>0</v>
      </c>
      <c r="E948" s="14" t="s">
        <v>54</v>
      </c>
      <c r="F948" s="10">
        <v>2</v>
      </c>
      <c r="G948" s="10">
        <v>3</v>
      </c>
      <c r="H948" s="15">
        <v>814.3</v>
      </c>
      <c r="I948" s="15">
        <v>731.2</v>
      </c>
      <c r="J948" s="10">
        <v>731.2</v>
      </c>
      <c r="K948" s="11">
        <v>29</v>
      </c>
      <c r="L948" s="12">
        <v>1391985.45</v>
      </c>
      <c r="M948" s="12">
        <v>0</v>
      </c>
      <c r="N948" s="12">
        <f t="shared" si="226"/>
        <v>139198.54999999999</v>
      </c>
      <c r="O948" s="12">
        <f t="shared" si="227"/>
        <v>62639.35</v>
      </c>
      <c r="P948" s="12">
        <f t="shared" si="228"/>
        <v>1190147.55</v>
      </c>
      <c r="Q948" s="12">
        <f t="shared" si="225"/>
        <v>1903.7000136761485</v>
      </c>
      <c r="R948" s="12">
        <v>10685.67</v>
      </c>
      <c r="S948" s="13">
        <v>43465</v>
      </c>
    </row>
    <row r="949" spans="1:19" s="27" customFormat="1" ht="13.2" x14ac:dyDescent="0.3">
      <c r="A949" s="166">
        <v>307</v>
      </c>
      <c r="B949" s="8" t="s">
        <v>1336</v>
      </c>
      <c r="C949" s="9">
        <v>1973</v>
      </c>
      <c r="D949" s="10">
        <v>0</v>
      </c>
      <c r="E949" s="14" t="s">
        <v>462</v>
      </c>
      <c r="F949" s="10">
        <v>2</v>
      </c>
      <c r="G949" s="10">
        <v>2</v>
      </c>
      <c r="H949" s="15">
        <v>532</v>
      </c>
      <c r="I949" s="15">
        <v>492.8</v>
      </c>
      <c r="J949" s="10">
        <v>442.7</v>
      </c>
      <c r="K949" s="11">
        <v>31</v>
      </c>
      <c r="L949" s="12">
        <v>830833.31</v>
      </c>
      <c r="M949" s="12">
        <v>0</v>
      </c>
      <c r="N949" s="12">
        <v>0</v>
      </c>
      <c r="O949" s="12">
        <f t="shared" ref="O949" si="231">ROUND(L949*0.045,2)</f>
        <v>37387.5</v>
      </c>
      <c r="P949" s="54">
        <f t="shared" ref="P949" si="232">L949-(M949+N949+O949)</f>
        <v>793445.81</v>
      </c>
      <c r="Q949" s="12">
        <f t="shared" si="225"/>
        <v>1685.9442167207792</v>
      </c>
      <c r="R949" s="12">
        <v>10685.67</v>
      </c>
      <c r="S949" s="13">
        <v>43100</v>
      </c>
    </row>
    <row r="950" spans="1:19" s="27" customFormat="1" ht="13.2" x14ac:dyDescent="0.3">
      <c r="A950" s="166">
        <v>308</v>
      </c>
      <c r="B950" s="8" t="s">
        <v>811</v>
      </c>
      <c r="C950" s="9">
        <v>1986</v>
      </c>
      <c r="D950" s="10">
        <v>0</v>
      </c>
      <c r="E950" s="14" t="s">
        <v>54</v>
      </c>
      <c r="F950" s="10">
        <v>2</v>
      </c>
      <c r="G950" s="10">
        <v>3</v>
      </c>
      <c r="H950" s="15">
        <v>821.5</v>
      </c>
      <c r="I950" s="15">
        <v>732.4</v>
      </c>
      <c r="J950" s="10">
        <v>732.4</v>
      </c>
      <c r="K950" s="11">
        <v>41</v>
      </c>
      <c r="L950" s="12">
        <v>1394269.88</v>
      </c>
      <c r="M950" s="12">
        <v>0</v>
      </c>
      <c r="N950" s="12">
        <f t="shared" si="226"/>
        <v>139426.99</v>
      </c>
      <c r="O950" s="12">
        <f t="shared" si="227"/>
        <v>62742.15</v>
      </c>
      <c r="P950" s="12">
        <f t="shared" si="228"/>
        <v>1192100.74</v>
      </c>
      <c r="Q950" s="12">
        <f t="shared" si="225"/>
        <v>1903.6999999999998</v>
      </c>
      <c r="R950" s="12">
        <v>10685.67</v>
      </c>
      <c r="S950" s="13">
        <v>43465</v>
      </c>
    </row>
    <row r="951" spans="1:19" s="27" customFormat="1" ht="13.2" x14ac:dyDescent="0.3">
      <c r="A951" s="166">
        <v>309</v>
      </c>
      <c r="B951" s="8" t="s">
        <v>812</v>
      </c>
      <c r="C951" s="9">
        <v>1986</v>
      </c>
      <c r="D951" s="10">
        <v>0</v>
      </c>
      <c r="E951" s="14" t="s">
        <v>54</v>
      </c>
      <c r="F951" s="10">
        <v>2</v>
      </c>
      <c r="G951" s="10">
        <v>2</v>
      </c>
      <c r="H951" s="15">
        <v>558.6</v>
      </c>
      <c r="I951" s="15">
        <v>488</v>
      </c>
      <c r="J951" s="10">
        <v>488</v>
      </c>
      <c r="K951" s="11">
        <v>21</v>
      </c>
      <c r="L951" s="12">
        <v>929005.59</v>
      </c>
      <c r="M951" s="12">
        <v>0</v>
      </c>
      <c r="N951" s="12">
        <f t="shared" si="226"/>
        <v>92900.56</v>
      </c>
      <c r="O951" s="12">
        <f t="shared" si="227"/>
        <v>41805.25</v>
      </c>
      <c r="P951" s="12">
        <f t="shared" si="228"/>
        <v>794299.78</v>
      </c>
      <c r="Q951" s="12">
        <f t="shared" si="225"/>
        <v>1903.6999795081967</v>
      </c>
      <c r="R951" s="12">
        <v>10685.67</v>
      </c>
      <c r="S951" s="13">
        <v>43465</v>
      </c>
    </row>
    <row r="952" spans="1:19" s="27" customFormat="1" ht="13.2" x14ac:dyDescent="0.3">
      <c r="A952" s="166">
        <v>310</v>
      </c>
      <c r="B952" s="8" t="s">
        <v>813</v>
      </c>
      <c r="C952" s="9">
        <v>1988</v>
      </c>
      <c r="D952" s="10">
        <v>0</v>
      </c>
      <c r="E952" s="14" t="s">
        <v>54</v>
      </c>
      <c r="F952" s="10">
        <v>2</v>
      </c>
      <c r="G952" s="10">
        <v>2</v>
      </c>
      <c r="H952" s="15">
        <v>559.79999999999995</v>
      </c>
      <c r="I952" s="15">
        <v>490.3</v>
      </c>
      <c r="J952" s="10">
        <v>490.3</v>
      </c>
      <c r="K952" s="11">
        <v>28</v>
      </c>
      <c r="L952" s="12">
        <v>933384.13</v>
      </c>
      <c r="M952" s="12">
        <v>0</v>
      </c>
      <c r="N952" s="12">
        <f t="shared" si="226"/>
        <v>93338.41</v>
      </c>
      <c r="O952" s="12">
        <f t="shared" si="227"/>
        <v>42002.28</v>
      </c>
      <c r="P952" s="12">
        <f t="shared" si="228"/>
        <v>798043.44</v>
      </c>
      <c r="Q952" s="12">
        <f t="shared" si="225"/>
        <v>1903.7000407913522</v>
      </c>
      <c r="R952" s="12">
        <v>10685.67</v>
      </c>
      <c r="S952" s="13">
        <v>43465</v>
      </c>
    </row>
    <row r="953" spans="1:19" s="27" customFormat="1" ht="13.2" x14ac:dyDescent="0.3">
      <c r="A953" s="166">
        <v>311</v>
      </c>
      <c r="B953" s="8" t="s">
        <v>814</v>
      </c>
      <c r="C953" s="9">
        <v>1987</v>
      </c>
      <c r="D953" s="10">
        <v>0</v>
      </c>
      <c r="E953" s="14" t="s">
        <v>54</v>
      </c>
      <c r="F953" s="10">
        <v>2</v>
      </c>
      <c r="G953" s="10">
        <v>2</v>
      </c>
      <c r="H953" s="15">
        <v>539.70000000000005</v>
      </c>
      <c r="I953" s="15">
        <v>480.5</v>
      </c>
      <c r="J953" s="10">
        <v>480.5</v>
      </c>
      <c r="K953" s="11">
        <v>47</v>
      </c>
      <c r="L953" s="12">
        <v>808455.68000000005</v>
      </c>
      <c r="M953" s="12">
        <v>0</v>
      </c>
      <c r="N953" s="12">
        <f t="shared" si="226"/>
        <v>80845.570000000007</v>
      </c>
      <c r="O953" s="12">
        <f t="shared" si="227"/>
        <v>36380.51</v>
      </c>
      <c r="P953" s="12">
        <f t="shared" si="228"/>
        <v>691229.60000000009</v>
      </c>
      <c r="Q953" s="12">
        <f t="shared" si="225"/>
        <v>1682.5300312174818</v>
      </c>
      <c r="R953" s="12">
        <v>10685.67</v>
      </c>
      <c r="S953" s="13">
        <v>43465</v>
      </c>
    </row>
    <row r="954" spans="1:19" s="27" customFormat="1" ht="13.2" x14ac:dyDescent="0.3">
      <c r="A954" s="166">
        <v>312</v>
      </c>
      <c r="B954" s="8" t="s">
        <v>815</v>
      </c>
      <c r="C954" s="9">
        <v>1987</v>
      </c>
      <c r="D954" s="10">
        <v>0</v>
      </c>
      <c r="E954" s="14" t="s">
        <v>54</v>
      </c>
      <c r="F954" s="10">
        <v>2</v>
      </c>
      <c r="G954" s="10">
        <v>1</v>
      </c>
      <c r="H954" s="15">
        <v>1380.6</v>
      </c>
      <c r="I954" s="15">
        <v>930</v>
      </c>
      <c r="J954" s="10">
        <v>930</v>
      </c>
      <c r="K954" s="11">
        <v>107</v>
      </c>
      <c r="L954" s="12">
        <v>1376009.41</v>
      </c>
      <c r="M954" s="12">
        <v>0</v>
      </c>
      <c r="N954" s="12">
        <f t="shared" si="226"/>
        <v>137600.94</v>
      </c>
      <c r="O954" s="12">
        <f t="shared" si="227"/>
        <v>61920.42</v>
      </c>
      <c r="P954" s="12">
        <f t="shared" si="228"/>
        <v>1176488.0499999998</v>
      </c>
      <c r="Q954" s="12">
        <f t="shared" si="225"/>
        <v>1479.5800107526882</v>
      </c>
      <c r="R954" s="12">
        <v>10685.67</v>
      </c>
      <c r="S954" s="13">
        <v>43465</v>
      </c>
    </row>
    <row r="955" spans="1:19" s="27" customFormat="1" ht="13.2" x14ac:dyDescent="0.3">
      <c r="A955" s="166">
        <v>313</v>
      </c>
      <c r="B955" s="8" t="s">
        <v>1337</v>
      </c>
      <c r="C955" s="9">
        <v>1974</v>
      </c>
      <c r="D955" s="10">
        <v>0</v>
      </c>
      <c r="E955" s="14" t="s">
        <v>462</v>
      </c>
      <c r="F955" s="10">
        <v>2</v>
      </c>
      <c r="G955" s="10">
        <v>2</v>
      </c>
      <c r="H955" s="15">
        <v>530.9</v>
      </c>
      <c r="I955" s="15">
        <v>498.5</v>
      </c>
      <c r="J955" s="10">
        <v>229</v>
      </c>
      <c r="K955" s="11">
        <v>31</v>
      </c>
      <c r="L955" s="12">
        <v>948994.47</v>
      </c>
      <c r="M955" s="12">
        <v>0</v>
      </c>
      <c r="N955" s="12">
        <v>0</v>
      </c>
      <c r="O955" s="12">
        <f t="shared" ref="O955" si="233">ROUND(L955*0.045,2)</f>
        <v>42704.75</v>
      </c>
      <c r="P955" s="54">
        <f t="shared" ref="P955" si="234">L955-(M955+N955+O955)</f>
        <v>906289.72</v>
      </c>
      <c r="Q955" s="12">
        <f t="shared" si="225"/>
        <v>1903.7000401203611</v>
      </c>
      <c r="R955" s="12">
        <v>10685.67</v>
      </c>
      <c r="S955" s="13">
        <v>43100</v>
      </c>
    </row>
    <row r="956" spans="1:19" s="27" customFormat="1" ht="13.2" x14ac:dyDescent="0.3">
      <c r="A956" s="166">
        <v>314</v>
      </c>
      <c r="B956" s="8" t="s">
        <v>816</v>
      </c>
      <c r="C956" s="9">
        <v>1976</v>
      </c>
      <c r="D956" s="10">
        <v>0</v>
      </c>
      <c r="E956" s="14" t="s">
        <v>54</v>
      </c>
      <c r="F956" s="10">
        <v>2</v>
      </c>
      <c r="G956" s="10">
        <v>2</v>
      </c>
      <c r="H956" s="15">
        <v>546.20000000000005</v>
      </c>
      <c r="I956" s="15">
        <v>504.1</v>
      </c>
      <c r="J956" s="10">
        <v>504.1</v>
      </c>
      <c r="K956" s="11">
        <v>27</v>
      </c>
      <c r="L956" s="12">
        <v>1176200.6200000001</v>
      </c>
      <c r="M956" s="12">
        <v>0</v>
      </c>
      <c r="N956" s="12">
        <f t="shared" si="226"/>
        <v>117620.06</v>
      </c>
      <c r="O956" s="12">
        <f t="shared" si="227"/>
        <v>52929.03</v>
      </c>
      <c r="P956" s="12">
        <f t="shared" si="228"/>
        <v>1005651.5300000001</v>
      </c>
      <c r="Q956" s="12">
        <f t="shared" si="225"/>
        <v>2333.2684388018251</v>
      </c>
      <c r="R956" s="12">
        <v>10685.67</v>
      </c>
      <c r="S956" s="13">
        <v>43465</v>
      </c>
    </row>
    <row r="957" spans="1:19" s="27" customFormat="1" ht="13.2" x14ac:dyDescent="0.3">
      <c r="A957" s="166">
        <v>315</v>
      </c>
      <c r="B957" s="8" t="s">
        <v>817</v>
      </c>
      <c r="C957" s="9">
        <v>1984</v>
      </c>
      <c r="D957" s="10">
        <v>0</v>
      </c>
      <c r="E957" s="14" t="s">
        <v>54</v>
      </c>
      <c r="F957" s="10">
        <v>2</v>
      </c>
      <c r="G957" s="10">
        <v>2</v>
      </c>
      <c r="H957" s="15">
        <v>937.5</v>
      </c>
      <c r="I957" s="15">
        <v>814.3</v>
      </c>
      <c r="J957" s="10">
        <v>814.3</v>
      </c>
      <c r="K957" s="11">
        <v>46</v>
      </c>
      <c r="L957" s="12">
        <v>3074950.03</v>
      </c>
      <c r="M957" s="12">
        <v>0</v>
      </c>
      <c r="N957" s="12">
        <f t="shared" si="226"/>
        <v>307495</v>
      </c>
      <c r="O957" s="12">
        <f t="shared" si="227"/>
        <v>138372.75</v>
      </c>
      <c r="P957" s="12">
        <f t="shared" si="228"/>
        <v>2629082.2799999998</v>
      </c>
      <c r="Q957" s="12">
        <f t="shared" si="225"/>
        <v>3776.1881738916859</v>
      </c>
      <c r="R957" s="12">
        <v>10685.67</v>
      </c>
      <c r="S957" s="13">
        <v>43465</v>
      </c>
    </row>
    <row r="958" spans="1:19" s="27" customFormat="1" ht="13.2" x14ac:dyDescent="0.3">
      <c r="A958" s="166">
        <v>316</v>
      </c>
      <c r="B958" s="8" t="s">
        <v>818</v>
      </c>
      <c r="C958" s="9">
        <v>1988</v>
      </c>
      <c r="D958" s="10">
        <v>0</v>
      </c>
      <c r="E958" s="14" t="s">
        <v>54</v>
      </c>
      <c r="F958" s="10">
        <v>2</v>
      </c>
      <c r="G958" s="10">
        <v>3</v>
      </c>
      <c r="H958" s="15">
        <v>852.5</v>
      </c>
      <c r="I958" s="15">
        <v>751.3</v>
      </c>
      <c r="J958" s="10">
        <v>751.3</v>
      </c>
      <c r="K958" s="11">
        <v>37</v>
      </c>
      <c r="L958" s="12">
        <v>1808086.1</v>
      </c>
      <c r="M958" s="12">
        <v>0</v>
      </c>
      <c r="N958" s="12">
        <f t="shared" si="226"/>
        <v>180808.61</v>
      </c>
      <c r="O958" s="12">
        <f t="shared" si="227"/>
        <v>81363.87</v>
      </c>
      <c r="P958" s="12">
        <f t="shared" si="228"/>
        <v>1545913.62</v>
      </c>
      <c r="Q958" s="12">
        <f t="shared" ref="Q958:Q992" si="235">L958/I958</f>
        <v>2406.610009317184</v>
      </c>
      <c r="R958" s="12">
        <v>10685.67</v>
      </c>
      <c r="S958" s="13">
        <v>43465</v>
      </c>
    </row>
    <row r="959" spans="1:19" s="27" customFormat="1" ht="13.2" x14ac:dyDescent="0.3">
      <c r="A959" s="166">
        <v>317</v>
      </c>
      <c r="B959" s="8" t="s">
        <v>819</v>
      </c>
      <c r="C959" s="9">
        <v>1978</v>
      </c>
      <c r="D959" s="10">
        <v>0</v>
      </c>
      <c r="E959" s="14" t="s">
        <v>54</v>
      </c>
      <c r="F959" s="10">
        <v>2</v>
      </c>
      <c r="G959" s="10">
        <v>3</v>
      </c>
      <c r="H959" s="15">
        <v>849</v>
      </c>
      <c r="I959" s="15">
        <v>748.2</v>
      </c>
      <c r="J959" s="10">
        <v>748.2</v>
      </c>
      <c r="K959" s="11">
        <v>49</v>
      </c>
      <c r="L959" s="12">
        <v>1424348.34</v>
      </c>
      <c r="M959" s="12">
        <v>0</v>
      </c>
      <c r="N959" s="12">
        <f t="shared" si="226"/>
        <v>142434.82999999999</v>
      </c>
      <c r="O959" s="12">
        <f t="shared" si="227"/>
        <v>64095.67</v>
      </c>
      <c r="P959" s="12">
        <f t="shared" si="228"/>
        <v>1217817.8400000001</v>
      </c>
      <c r="Q959" s="12">
        <f t="shared" si="235"/>
        <v>1903.7</v>
      </c>
      <c r="R959" s="12">
        <v>10685.67</v>
      </c>
      <c r="S959" s="13">
        <v>43465</v>
      </c>
    </row>
    <row r="960" spans="1:19" s="27" customFormat="1" ht="13.2" x14ac:dyDescent="0.3">
      <c r="A960" s="166">
        <v>318</v>
      </c>
      <c r="B960" s="8" t="s">
        <v>820</v>
      </c>
      <c r="C960" s="9">
        <v>1989</v>
      </c>
      <c r="D960" s="10">
        <v>0</v>
      </c>
      <c r="E960" s="14" t="s">
        <v>29</v>
      </c>
      <c r="F960" s="10">
        <v>3</v>
      </c>
      <c r="G960" s="10">
        <v>3</v>
      </c>
      <c r="H960" s="15">
        <v>1780.2</v>
      </c>
      <c r="I960" s="15">
        <v>1601.7</v>
      </c>
      <c r="J960" s="10">
        <v>1485.8</v>
      </c>
      <c r="K960" s="11">
        <v>84</v>
      </c>
      <c r="L960" s="12">
        <v>7556019.75</v>
      </c>
      <c r="M960" s="12">
        <v>0</v>
      </c>
      <c r="N960" s="12">
        <v>0</v>
      </c>
      <c r="O960" s="12">
        <f>ROUND(L960*0.045,2)</f>
        <v>340020.89</v>
      </c>
      <c r="P960" s="12">
        <f t="shared" si="228"/>
        <v>7215998.8600000003</v>
      </c>
      <c r="Q960" s="12">
        <f t="shared" si="235"/>
        <v>4717.5</v>
      </c>
      <c r="R960" s="12">
        <v>27958.74</v>
      </c>
      <c r="S960" s="13">
        <v>43465</v>
      </c>
    </row>
    <row r="961" spans="1:19" s="27" customFormat="1" ht="13.2" x14ac:dyDescent="0.3">
      <c r="A961" s="166">
        <v>319</v>
      </c>
      <c r="B961" s="8" t="s">
        <v>1338</v>
      </c>
      <c r="C961" s="9">
        <v>1971</v>
      </c>
      <c r="D961" s="10">
        <v>0</v>
      </c>
      <c r="E961" s="14" t="s">
        <v>462</v>
      </c>
      <c r="F961" s="10">
        <v>2</v>
      </c>
      <c r="G961" s="10">
        <v>2</v>
      </c>
      <c r="H961" s="15">
        <v>551.29999999999995</v>
      </c>
      <c r="I961" s="15">
        <v>408.2</v>
      </c>
      <c r="J961" s="10">
        <v>85.9</v>
      </c>
      <c r="K961" s="11">
        <v>54</v>
      </c>
      <c r="L961" s="12">
        <v>112046.82</v>
      </c>
      <c r="M961" s="12">
        <v>0</v>
      </c>
      <c r="N961" s="12">
        <v>0</v>
      </c>
      <c r="O961" s="12">
        <f t="shared" ref="O961:O962" si="236">ROUND(L961*0.045,2)</f>
        <v>5042.1099999999997</v>
      </c>
      <c r="P961" s="54">
        <f t="shared" ref="P961:P962" si="237">L961-(M961+N961+O961)</f>
        <v>107004.71</v>
      </c>
      <c r="Q961" s="12">
        <f t="shared" si="235"/>
        <v>274.49000489955904</v>
      </c>
      <c r="R961" s="12">
        <v>10685.67</v>
      </c>
      <c r="S961" s="13">
        <v>43100</v>
      </c>
    </row>
    <row r="962" spans="1:19" s="27" customFormat="1" ht="13.2" x14ac:dyDescent="0.3">
      <c r="A962" s="166">
        <v>320</v>
      </c>
      <c r="B962" s="8" t="s">
        <v>1339</v>
      </c>
      <c r="C962" s="9">
        <v>1971</v>
      </c>
      <c r="D962" s="10">
        <v>0</v>
      </c>
      <c r="E962" s="14" t="s">
        <v>462</v>
      </c>
      <c r="F962" s="10">
        <v>2</v>
      </c>
      <c r="G962" s="10">
        <v>3</v>
      </c>
      <c r="H962" s="15">
        <v>610.1</v>
      </c>
      <c r="I962" s="15">
        <v>543</v>
      </c>
      <c r="J962" s="10">
        <v>178.7</v>
      </c>
      <c r="K962" s="11">
        <v>40</v>
      </c>
      <c r="L962" s="12">
        <v>1009115.02</v>
      </c>
      <c r="M962" s="12">
        <v>0</v>
      </c>
      <c r="N962" s="12">
        <v>0</v>
      </c>
      <c r="O962" s="12">
        <f t="shared" si="236"/>
        <v>45410.18</v>
      </c>
      <c r="P962" s="54">
        <f t="shared" si="237"/>
        <v>963704.84</v>
      </c>
      <c r="Q962" s="12">
        <f t="shared" si="235"/>
        <v>1858.407034990792</v>
      </c>
      <c r="R962" s="12">
        <v>10685.67</v>
      </c>
      <c r="S962" s="13">
        <v>43100</v>
      </c>
    </row>
    <row r="963" spans="1:19" s="27" customFormat="1" ht="13.2" x14ac:dyDescent="0.3">
      <c r="A963" s="166">
        <v>321</v>
      </c>
      <c r="B963" s="8" t="s">
        <v>821</v>
      </c>
      <c r="C963" s="9">
        <v>1984</v>
      </c>
      <c r="D963" s="10">
        <v>0</v>
      </c>
      <c r="E963" s="14" t="s">
        <v>69</v>
      </c>
      <c r="F963" s="10">
        <v>5</v>
      </c>
      <c r="G963" s="10">
        <v>6</v>
      </c>
      <c r="H963" s="15">
        <v>4475</v>
      </c>
      <c r="I963" s="15">
        <v>4213.7</v>
      </c>
      <c r="J963" s="10">
        <v>3822.4</v>
      </c>
      <c r="K963" s="11">
        <v>183</v>
      </c>
      <c r="L963" s="12">
        <v>16307145.41</v>
      </c>
      <c r="M963" s="12">
        <v>0</v>
      </c>
      <c r="N963" s="12">
        <f t="shared" si="226"/>
        <v>1630714.54</v>
      </c>
      <c r="O963" s="12">
        <f t="shared" si="227"/>
        <v>733821.54</v>
      </c>
      <c r="P963" s="12">
        <f t="shared" si="228"/>
        <v>13942609.33</v>
      </c>
      <c r="Q963" s="12">
        <f t="shared" si="235"/>
        <v>3870.0299997626789</v>
      </c>
      <c r="R963" s="12">
        <v>17606.61</v>
      </c>
      <c r="S963" s="13">
        <v>43465</v>
      </c>
    </row>
    <row r="964" spans="1:19" s="27" customFormat="1" ht="13.2" x14ac:dyDescent="0.3">
      <c r="A964" s="166">
        <v>322</v>
      </c>
      <c r="B964" s="8" t="s">
        <v>822</v>
      </c>
      <c r="C964" s="9">
        <v>1988</v>
      </c>
      <c r="D964" s="10">
        <v>0</v>
      </c>
      <c r="E964" s="14" t="s">
        <v>69</v>
      </c>
      <c r="F964" s="10">
        <v>5</v>
      </c>
      <c r="G964" s="10">
        <v>6</v>
      </c>
      <c r="H964" s="15">
        <v>6016.5</v>
      </c>
      <c r="I964" s="15">
        <v>5143.3999999999996</v>
      </c>
      <c r="J964" s="10">
        <v>5084</v>
      </c>
      <c r="K964" s="11">
        <v>171</v>
      </c>
      <c r="L964" s="12">
        <v>22704150.579999998</v>
      </c>
      <c r="M964" s="12">
        <v>0</v>
      </c>
      <c r="N964" s="12">
        <f t="shared" si="226"/>
        <v>2270415.06</v>
      </c>
      <c r="O964" s="12">
        <f t="shared" si="227"/>
        <v>1021686.78</v>
      </c>
      <c r="P964" s="12">
        <f t="shared" si="228"/>
        <v>19412048.739999998</v>
      </c>
      <c r="Q964" s="12">
        <f t="shared" si="235"/>
        <v>4414.2299996111524</v>
      </c>
      <c r="R964" s="12">
        <v>17606.61</v>
      </c>
      <c r="S964" s="13">
        <v>43465</v>
      </c>
    </row>
    <row r="965" spans="1:19" s="27" customFormat="1" ht="13.2" x14ac:dyDescent="0.3">
      <c r="A965" s="166">
        <v>323</v>
      </c>
      <c r="B965" s="8" t="s">
        <v>823</v>
      </c>
      <c r="C965" s="9">
        <v>1988</v>
      </c>
      <c r="D965" s="10">
        <v>0</v>
      </c>
      <c r="E965" s="14" t="s">
        <v>29</v>
      </c>
      <c r="F965" s="10">
        <v>5</v>
      </c>
      <c r="G965" s="10">
        <v>7</v>
      </c>
      <c r="H965" s="15">
        <v>4816.29</v>
      </c>
      <c r="I965" s="15">
        <v>4816.29</v>
      </c>
      <c r="J965" s="10">
        <v>4152.59</v>
      </c>
      <c r="K965" s="11">
        <v>184</v>
      </c>
      <c r="L965" s="12">
        <v>27069524.460000001</v>
      </c>
      <c r="M965" s="12">
        <v>0</v>
      </c>
      <c r="N965" s="12">
        <f t="shared" si="226"/>
        <v>2706952.45</v>
      </c>
      <c r="O965" s="12">
        <f t="shared" si="227"/>
        <v>1218128.6000000001</v>
      </c>
      <c r="P965" s="12">
        <f t="shared" si="228"/>
        <v>23144443.41</v>
      </c>
      <c r="Q965" s="12">
        <f t="shared" si="235"/>
        <v>5620.4099960758176</v>
      </c>
      <c r="R965" s="12">
        <v>27958.74</v>
      </c>
      <c r="S965" s="13">
        <v>43465</v>
      </c>
    </row>
    <row r="966" spans="1:19" s="27" customFormat="1" ht="13.2" x14ac:dyDescent="0.3">
      <c r="A966" s="166">
        <v>324</v>
      </c>
      <c r="B966" s="8" t="s">
        <v>824</v>
      </c>
      <c r="C966" s="9">
        <v>1988</v>
      </c>
      <c r="D966" s="10">
        <v>0</v>
      </c>
      <c r="E966" s="14" t="s">
        <v>54</v>
      </c>
      <c r="F966" s="10">
        <v>2</v>
      </c>
      <c r="G966" s="10">
        <v>3</v>
      </c>
      <c r="H966" s="15">
        <v>1466.09</v>
      </c>
      <c r="I966" s="15">
        <v>1316.99</v>
      </c>
      <c r="J966" s="10">
        <v>1316.99</v>
      </c>
      <c r="K966" s="11">
        <v>49</v>
      </c>
      <c r="L966" s="12">
        <v>2507153.87</v>
      </c>
      <c r="M966" s="12">
        <v>0</v>
      </c>
      <c r="N966" s="12">
        <f t="shared" si="226"/>
        <v>250715.39</v>
      </c>
      <c r="O966" s="12">
        <f t="shared" si="227"/>
        <v>112821.93</v>
      </c>
      <c r="P966" s="12">
        <f t="shared" si="228"/>
        <v>2143616.5500000003</v>
      </c>
      <c r="Q966" s="12">
        <f t="shared" si="235"/>
        <v>1903.7000053151505</v>
      </c>
      <c r="R966" s="12">
        <v>10685.67</v>
      </c>
      <c r="S966" s="13">
        <v>43465</v>
      </c>
    </row>
    <row r="967" spans="1:19" s="27" customFormat="1" ht="13.2" x14ac:dyDescent="0.3">
      <c r="A967" s="166">
        <v>325</v>
      </c>
      <c r="B967" s="8" t="s">
        <v>825</v>
      </c>
      <c r="C967" s="9">
        <v>1985</v>
      </c>
      <c r="D967" s="10">
        <v>0</v>
      </c>
      <c r="E967" s="14" t="s">
        <v>54</v>
      </c>
      <c r="F967" s="10">
        <v>2</v>
      </c>
      <c r="G967" s="10">
        <v>3</v>
      </c>
      <c r="H967" s="15">
        <v>835.6</v>
      </c>
      <c r="I967" s="15">
        <v>740.7</v>
      </c>
      <c r="J967" s="10">
        <v>740.7</v>
      </c>
      <c r="K967" s="11">
        <v>38</v>
      </c>
      <c r="L967" s="12">
        <v>1410070.59</v>
      </c>
      <c r="M967" s="12">
        <v>0</v>
      </c>
      <c r="N967" s="12">
        <f t="shared" si="226"/>
        <v>141007.06</v>
      </c>
      <c r="O967" s="12">
        <f t="shared" si="227"/>
        <v>63453.18</v>
      </c>
      <c r="P967" s="12">
        <f t="shared" si="228"/>
        <v>1205610.3500000001</v>
      </c>
      <c r="Q967" s="12">
        <f t="shared" si="235"/>
        <v>1903.7</v>
      </c>
      <c r="R967" s="12">
        <v>10685.67</v>
      </c>
      <c r="S967" s="13">
        <v>43465</v>
      </c>
    </row>
    <row r="968" spans="1:19" s="27" customFormat="1" ht="13.2" x14ac:dyDescent="0.3">
      <c r="A968" s="166">
        <v>326</v>
      </c>
      <c r="B968" s="8" t="s">
        <v>826</v>
      </c>
      <c r="C968" s="9">
        <v>1986</v>
      </c>
      <c r="D968" s="10">
        <v>0</v>
      </c>
      <c r="E968" s="14" t="s">
        <v>54</v>
      </c>
      <c r="F968" s="10">
        <v>2</v>
      </c>
      <c r="G968" s="10">
        <v>3</v>
      </c>
      <c r="H968" s="15">
        <v>1123.5</v>
      </c>
      <c r="I968" s="15">
        <v>961.3</v>
      </c>
      <c r="J968" s="10">
        <v>961.3</v>
      </c>
      <c r="K968" s="11">
        <v>51</v>
      </c>
      <c r="L968" s="12">
        <v>1830026.82</v>
      </c>
      <c r="M968" s="12">
        <v>0</v>
      </c>
      <c r="N968" s="12">
        <f t="shared" si="226"/>
        <v>183002.68</v>
      </c>
      <c r="O968" s="12">
        <f t="shared" si="227"/>
        <v>82351.210000000006</v>
      </c>
      <c r="P968" s="12">
        <f t="shared" si="228"/>
        <v>1564672.9300000002</v>
      </c>
      <c r="Q968" s="12">
        <f t="shared" si="235"/>
        <v>1903.7000104025799</v>
      </c>
      <c r="R968" s="12">
        <v>10685.67</v>
      </c>
      <c r="S968" s="13">
        <v>43465</v>
      </c>
    </row>
    <row r="969" spans="1:19" s="27" customFormat="1" ht="13.2" x14ac:dyDescent="0.3">
      <c r="A969" s="166">
        <v>327</v>
      </c>
      <c r="B969" s="8" t="s">
        <v>827</v>
      </c>
      <c r="C969" s="9">
        <v>1988</v>
      </c>
      <c r="D969" s="10">
        <v>0</v>
      </c>
      <c r="E969" s="14" t="s">
        <v>54</v>
      </c>
      <c r="F969" s="10">
        <v>2</v>
      </c>
      <c r="G969" s="10">
        <v>3</v>
      </c>
      <c r="H969" s="15">
        <v>1134.5</v>
      </c>
      <c r="I969" s="15">
        <v>970.7</v>
      </c>
      <c r="J969" s="10">
        <v>970.7</v>
      </c>
      <c r="K969" s="11">
        <v>48</v>
      </c>
      <c r="L969" s="12">
        <v>1847921.59</v>
      </c>
      <c r="M969" s="12">
        <v>0</v>
      </c>
      <c r="N969" s="12">
        <f t="shared" si="226"/>
        <v>184792.16</v>
      </c>
      <c r="O969" s="12">
        <f t="shared" si="227"/>
        <v>83156.47</v>
      </c>
      <c r="P969" s="12">
        <f t="shared" si="228"/>
        <v>1579972.96</v>
      </c>
      <c r="Q969" s="12">
        <f t="shared" si="235"/>
        <v>1903.7</v>
      </c>
      <c r="R969" s="12">
        <v>10685.67</v>
      </c>
      <c r="S969" s="13">
        <v>43465</v>
      </c>
    </row>
    <row r="970" spans="1:19" s="27" customFormat="1" ht="13.2" x14ac:dyDescent="0.3">
      <c r="A970" s="166">
        <v>328</v>
      </c>
      <c r="B970" s="8" t="s">
        <v>828</v>
      </c>
      <c r="C970" s="9">
        <v>1982</v>
      </c>
      <c r="D970" s="10">
        <v>0</v>
      </c>
      <c r="E970" s="14" t="s">
        <v>54</v>
      </c>
      <c r="F970" s="10">
        <v>2</v>
      </c>
      <c r="G970" s="10">
        <v>3</v>
      </c>
      <c r="H970" s="15">
        <v>847.4</v>
      </c>
      <c r="I970" s="15">
        <v>756.4</v>
      </c>
      <c r="J970" s="10">
        <v>756.4</v>
      </c>
      <c r="K970" s="11">
        <v>36</v>
      </c>
      <c r="L970" s="12">
        <v>1922090.86</v>
      </c>
      <c r="M970" s="12">
        <v>0</v>
      </c>
      <c r="N970" s="12">
        <f t="shared" si="226"/>
        <v>192209.09</v>
      </c>
      <c r="O970" s="12">
        <f t="shared" si="227"/>
        <v>86494.09</v>
      </c>
      <c r="P970" s="12">
        <f t="shared" si="228"/>
        <v>1643387.6800000002</v>
      </c>
      <c r="Q970" s="12">
        <f t="shared" si="235"/>
        <v>2541.103728186145</v>
      </c>
      <c r="R970" s="12">
        <v>10685.67</v>
      </c>
      <c r="S970" s="13">
        <v>43465</v>
      </c>
    </row>
    <row r="971" spans="1:19" s="27" customFormat="1" ht="13.2" x14ac:dyDescent="0.3">
      <c r="A971" s="166">
        <v>329</v>
      </c>
      <c r="B971" s="8" t="s">
        <v>829</v>
      </c>
      <c r="C971" s="9">
        <v>1978</v>
      </c>
      <c r="D971" s="10">
        <v>0</v>
      </c>
      <c r="E971" s="14" t="s">
        <v>54</v>
      </c>
      <c r="F971" s="10">
        <v>2</v>
      </c>
      <c r="G971" s="10">
        <v>2</v>
      </c>
      <c r="H971" s="15">
        <v>1148.7</v>
      </c>
      <c r="I971" s="15">
        <v>986.5</v>
      </c>
      <c r="J971" s="10">
        <v>986.5</v>
      </c>
      <c r="K971" s="11">
        <v>47</v>
      </c>
      <c r="L971" s="12">
        <v>2545152.31</v>
      </c>
      <c r="M971" s="12">
        <v>0</v>
      </c>
      <c r="N971" s="12">
        <f t="shared" si="226"/>
        <v>254515.23</v>
      </c>
      <c r="O971" s="12">
        <f t="shared" si="227"/>
        <v>114531.85</v>
      </c>
      <c r="P971" s="12">
        <f t="shared" si="228"/>
        <v>2176105.23</v>
      </c>
      <c r="Q971" s="12">
        <f t="shared" si="235"/>
        <v>2579.9820679168779</v>
      </c>
      <c r="R971" s="12">
        <v>10685.67</v>
      </c>
      <c r="S971" s="13">
        <v>43465</v>
      </c>
    </row>
    <row r="972" spans="1:19" s="27" customFormat="1" ht="13.2" x14ac:dyDescent="0.3">
      <c r="A972" s="166">
        <v>330</v>
      </c>
      <c r="B972" s="8" t="s">
        <v>830</v>
      </c>
      <c r="C972" s="9">
        <v>1968</v>
      </c>
      <c r="D972" s="10">
        <v>0</v>
      </c>
      <c r="E972" s="14" t="s">
        <v>54</v>
      </c>
      <c r="F972" s="10">
        <v>2</v>
      </c>
      <c r="G972" s="10">
        <v>2</v>
      </c>
      <c r="H972" s="15">
        <v>540</v>
      </c>
      <c r="I972" s="15">
        <v>503.8</v>
      </c>
      <c r="J972" s="10">
        <v>503.8</v>
      </c>
      <c r="K972" s="11">
        <v>34</v>
      </c>
      <c r="L972" s="12">
        <v>102246.21</v>
      </c>
      <c r="M972" s="12">
        <v>0</v>
      </c>
      <c r="N972" s="12">
        <f t="shared" si="226"/>
        <v>10224.620000000001</v>
      </c>
      <c r="O972" s="12">
        <f t="shared" si="227"/>
        <v>4601.08</v>
      </c>
      <c r="P972" s="12">
        <f t="shared" si="228"/>
        <v>87420.510000000009</v>
      </c>
      <c r="Q972" s="12">
        <f t="shared" si="235"/>
        <v>202.95000000000002</v>
      </c>
      <c r="R972" s="12">
        <v>10685.67</v>
      </c>
      <c r="S972" s="13">
        <v>43465</v>
      </c>
    </row>
    <row r="973" spans="1:19" s="27" customFormat="1" ht="13.2" x14ac:dyDescent="0.3">
      <c r="A973" s="166">
        <v>331</v>
      </c>
      <c r="B973" s="8" t="s">
        <v>1340</v>
      </c>
      <c r="C973" s="9">
        <v>1972</v>
      </c>
      <c r="D973" s="10">
        <v>0</v>
      </c>
      <c r="E973" s="14" t="s">
        <v>462</v>
      </c>
      <c r="F973" s="10">
        <v>2</v>
      </c>
      <c r="G973" s="10">
        <v>2</v>
      </c>
      <c r="H973" s="15">
        <v>540.1</v>
      </c>
      <c r="I973" s="15">
        <v>497.9</v>
      </c>
      <c r="J973" s="10">
        <v>342.8</v>
      </c>
      <c r="K973" s="11">
        <v>28</v>
      </c>
      <c r="L973" s="12">
        <v>14661.24</v>
      </c>
      <c r="M973" s="12">
        <v>0</v>
      </c>
      <c r="N973" s="12">
        <v>0</v>
      </c>
      <c r="O973" s="12">
        <f t="shared" ref="O973:O974" si="238">ROUND(L973*0.045,2)</f>
        <v>659.76</v>
      </c>
      <c r="P973" s="54">
        <f t="shared" ref="P973:P974" si="239">L973-(M973+N973+O973)</f>
        <v>14001.48</v>
      </c>
      <c r="Q973" s="12">
        <f t="shared" si="235"/>
        <v>29.446153846153848</v>
      </c>
      <c r="R973" s="12">
        <v>10685.67</v>
      </c>
      <c r="S973" s="13">
        <v>43100</v>
      </c>
    </row>
    <row r="974" spans="1:19" s="27" customFormat="1" ht="13.2" x14ac:dyDescent="0.3">
      <c r="A974" s="166">
        <v>332</v>
      </c>
      <c r="B974" s="8" t="s">
        <v>1341</v>
      </c>
      <c r="C974" s="9">
        <v>1978</v>
      </c>
      <c r="D974" s="10">
        <v>0</v>
      </c>
      <c r="E974" s="14" t="s">
        <v>462</v>
      </c>
      <c r="F974" s="10">
        <v>2</v>
      </c>
      <c r="G974" s="10">
        <v>2</v>
      </c>
      <c r="H974" s="15">
        <v>1068.3</v>
      </c>
      <c r="I974" s="15">
        <v>941.7</v>
      </c>
      <c r="J974" s="10">
        <v>538.9</v>
      </c>
      <c r="K974" s="11">
        <v>41</v>
      </c>
      <c r="L974" s="12">
        <v>1788145.41</v>
      </c>
      <c r="M974" s="12">
        <v>0</v>
      </c>
      <c r="N974" s="12">
        <v>0</v>
      </c>
      <c r="O974" s="12">
        <f t="shared" si="238"/>
        <v>80466.539999999994</v>
      </c>
      <c r="P974" s="54">
        <f t="shared" si="239"/>
        <v>1707678.8699999999</v>
      </c>
      <c r="Q974" s="12">
        <f t="shared" si="235"/>
        <v>1898.8482637782731</v>
      </c>
      <c r="R974" s="12">
        <v>10685.67</v>
      </c>
      <c r="S974" s="13">
        <v>43100</v>
      </c>
    </row>
    <row r="975" spans="1:19" s="27" customFormat="1" ht="13.2" x14ac:dyDescent="0.3">
      <c r="A975" s="166">
        <v>333</v>
      </c>
      <c r="B975" s="8" t="s">
        <v>831</v>
      </c>
      <c r="C975" s="9">
        <v>1989</v>
      </c>
      <c r="D975" s="10">
        <v>0</v>
      </c>
      <c r="E975" s="14" t="s">
        <v>54</v>
      </c>
      <c r="F975" s="10">
        <v>2</v>
      </c>
      <c r="G975" s="10">
        <v>3</v>
      </c>
      <c r="H975" s="15">
        <v>1482.5</v>
      </c>
      <c r="I975" s="15">
        <v>1405.1</v>
      </c>
      <c r="J975" s="10">
        <v>650.03</v>
      </c>
      <c r="K975" s="11">
        <v>66</v>
      </c>
      <c r="L975" s="12">
        <v>2674888.88</v>
      </c>
      <c r="M975" s="12">
        <v>0</v>
      </c>
      <c r="N975" s="12">
        <f t="shared" si="226"/>
        <v>267488.89</v>
      </c>
      <c r="O975" s="12">
        <f t="shared" si="227"/>
        <v>120370</v>
      </c>
      <c r="P975" s="12">
        <f t="shared" si="228"/>
        <v>2287029.9899999998</v>
      </c>
      <c r="Q975" s="12">
        <f t="shared" si="235"/>
        <v>1903.7000071169311</v>
      </c>
      <c r="R975" s="12">
        <v>10685.67</v>
      </c>
      <c r="S975" s="13">
        <v>43465</v>
      </c>
    </row>
    <row r="976" spans="1:19" s="27" customFormat="1" ht="13.2" x14ac:dyDescent="0.3">
      <c r="A976" s="166">
        <v>334</v>
      </c>
      <c r="B976" s="8" t="s">
        <v>832</v>
      </c>
      <c r="C976" s="9">
        <v>1989</v>
      </c>
      <c r="D976" s="10">
        <v>0</v>
      </c>
      <c r="E976" s="14" t="s">
        <v>54</v>
      </c>
      <c r="F976" s="10">
        <v>2</v>
      </c>
      <c r="G976" s="10">
        <v>3</v>
      </c>
      <c r="H976" s="15">
        <v>841.8</v>
      </c>
      <c r="I976" s="15">
        <v>744.3</v>
      </c>
      <c r="J976" s="10">
        <v>744.3</v>
      </c>
      <c r="K976" s="11">
        <v>39</v>
      </c>
      <c r="L976" s="12">
        <v>1416923.93</v>
      </c>
      <c r="M976" s="12">
        <v>0</v>
      </c>
      <c r="N976" s="12">
        <f t="shared" si="226"/>
        <v>141692.39000000001</v>
      </c>
      <c r="O976" s="12">
        <f t="shared" si="227"/>
        <v>63761.58</v>
      </c>
      <c r="P976" s="12">
        <f t="shared" si="228"/>
        <v>1211469.96</v>
      </c>
      <c r="Q976" s="12">
        <f t="shared" si="235"/>
        <v>1903.7000268708855</v>
      </c>
      <c r="R976" s="12">
        <v>10685.67</v>
      </c>
      <c r="S976" s="13">
        <v>43465</v>
      </c>
    </row>
    <row r="977" spans="1:19" s="27" customFormat="1" ht="13.2" x14ac:dyDescent="0.3">
      <c r="A977" s="166">
        <v>335</v>
      </c>
      <c r="B977" s="8" t="s">
        <v>833</v>
      </c>
      <c r="C977" s="9">
        <v>1983</v>
      </c>
      <c r="D977" s="10">
        <v>0</v>
      </c>
      <c r="E977" s="14" t="s">
        <v>54</v>
      </c>
      <c r="F977" s="10">
        <v>2</v>
      </c>
      <c r="G977" s="10">
        <v>3</v>
      </c>
      <c r="H977" s="15">
        <v>1342.4</v>
      </c>
      <c r="I977" s="15">
        <v>1170.7</v>
      </c>
      <c r="J977" s="10">
        <v>1170.7</v>
      </c>
      <c r="K977" s="11">
        <v>50</v>
      </c>
      <c r="L977" s="12">
        <v>4213193.6500000004</v>
      </c>
      <c r="M977" s="12">
        <v>0</v>
      </c>
      <c r="N977" s="12">
        <f t="shared" si="226"/>
        <v>421319.37</v>
      </c>
      <c r="O977" s="12">
        <f t="shared" si="227"/>
        <v>189593.72</v>
      </c>
      <c r="P977" s="12">
        <f t="shared" si="228"/>
        <v>3602280.5600000005</v>
      </c>
      <c r="Q977" s="12">
        <f t="shared" si="235"/>
        <v>3598.8670453574787</v>
      </c>
      <c r="R977" s="12">
        <v>10685.67</v>
      </c>
      <c r="S977" s="13">
        <v>43465</v>
      </c>
    </row>
    <row r="978" spans="1:19" s="27" customFormat="1" ht="13.2" x14ac:dyDescent="0.3">
      <c r="A978" s="166">
        <v>336</v>
      </c>
      <c r="B978" s="8" t="s">
        <v>834</v>
      </c>
      <c r="C978" s="9">
        <v>1985</v>
      </c>
      <c r="D978" s="10">
        <v>0</v>
      </c>
      <c r="E978" s="14" t="s">
        <v>54</v>
      </c>
      <c r="F978" s="10">
        <v>2</v>
      </c>
      <c r="G978" s="10">
        <v>3</v>
      </c>
      <c r="H978" s="15">
        <v>852.7</v>
      </c>
      <c r="I978" s="15">
        <v>735.1</v>
      </c>
      <c r="J978" s="10">
        <v>735.1</v>
      </c>
      <c r="K978" s="11">
        <v>38</v>
      </c>
      <c r="L978" s="12">
        <v>1399409.88</v>
      </c>
      <c r="M978" s="12">
        <v>0</v>
      </c>
      <c r="N978" s="12">
        <f t="shared" si="226"/>
        <v>139940.99</v>
      </c>
      <c r="O978" s="12">
        <f t="shared" si="227"/>
        <v>62973.45</v>
      </c>
      <c r="P978" s="12">
        <f t="shared" si="228"/>
        <v>1196495.44</v>
      </c>
      <c r="Q978" s="12">
        <f t="shared" si="235"/>
        <v>1903.7000136035911</v>
      </c>
      <c r="R978" s="12">
        <v>10685.67</v>
      </c>
      <c r="S978" s="13">
        <v>43465</v>
      </c>
    </row>
    <row r="979" spans="1:19" s="27" customFormat="1" ht="13.2" x14ac:dyDescent="0.3">
      <c r="A979" s="166">
        <v>337</v>
      </c>
      <c r="B979" s="8" t="s">
        <v>835</v>
      </c>
      <c r="C979" s="9">
        <v>1987</v>
      </c>
      <c r="D979" s="10">
        <v>0</v>
      </c>
      <c r="E979" s="14" t="s">
        <v>54</v>
      </c>
      <c r="F979" s="10">
        <v>2</v>
      </c>
      <c r="G979" s="10">
        <v>3</v>
      </c>
      <c r="H979" s="15">
        <v>1299.0999999999999</v>
      </c>
      <c r="I979" s="15">
        <v>1149.4000000000001</v>
      </c>
      <c r="J979" s="10">
        <v>1149.4000000000001</v>
      </c>
      <c r="K979" s="11">
        <v>63</v>
      </c>
      <c r="L979" s="12">
        <v>1381027.08</v>
      </c>
      <c r="M979" s="12">
        <v>0</v>
      </c>
      <c r="N979" s="12">
        <f t="shared" si="226"/>
        <v>138102.71</v>
      </c>
      <c r="O979" s="12">
        <f t="shared" si="227"/>
        <v>62146.22</v>
      </c>
      <c r="P979" s="12">
        <f t="shared" si="228"/>
        <v>1180778.1500000001</v>
      </c>
      <c r="Q979" s="12">
        <f t="shared" si="235"/>
        <v>1201.5199930398469</v>
      </c>
      <c r="R979" s="12">
        <v>10685.67</v>
      </c>
      <c r="S979" s="13">
        <v>43465</v>
      </c>
    </row>
    <row r="980" spans="1:19" s="27" customFormat="1" ht="13.2" x14ac:dyDescent="0.3">
      <c r="A980" s="166">
        <v>338</v>
      </c>
      <c r="B980" s="8" t="s">
        <v>836</v>
      </c>
      <c r="C980" s="9">
        <v>1985</v>
      </c>
      <c r="D980" s="10">
        <v>0</v>
      </c>
      <c r="E980" s="14" t="s">
        <v>54</v>
      </c>
      <c r="F980" s="10">
        <v>2</v>
      </c>
      <c r="G980" s="10">
        <v>3</v>
      </c>
      <c r="H980" s="15">
        <v>810.1</v>
      </c>
      <c r="I980" s="15">
        <v>726.5</v>
      </c>
      <c r="J980" s="10">
        <v>726.5</v>
      </c>
      <c r="K980" s="11">
        <v>29</v>
      </c>
      <c r="L980" s="12">
        <v>1383038.07</v>
      </c>
      <c r="M980" s="12">
        <v>0</v>
      </c>
      <c r="N980" s="12">
        <f t="shared" si="226"/>
        <v>138303.81</v>
      </c>
      <c r="O980" s="12">
        <f t="shared" si="227"/>
        <v>62236.71</v>
      </c>
      <c r="P980" s="12">
        <f t="shared" si="228"/>
        <v>1182497.55</v>
      </c>
      <c r="Q980" s="12">
        <f t="shared" si="235"/>
        <v>1903.7000275292498</v>
      </c>
      <c r="R980" s="12">
        <v>10685.67</v>
      </c>
      <c r="S980" s="13">
        <v>43465</v>
      </c>
    </row>
    <row r="981" spans="1:19" s="27" customFormat="1" ht="13.2" x14ac:dyDescent="0.3">
      <c r="A981" s="166">
        <v>339</v>
      </c>
      <c r="B981" s="8" t="s">
        <v>837</v>
      </c>
      <c r="C981" s="9">
        <v>1986</v>
      </c>
      <c r="D981" s="10">
        <v>0</v>
      </c>
      <c r="E981" s="14" t="s">
        <v>54</v>
      </c>
      <c r="F981" s="10">
        <v>2</v>
      </c>
      <c r="G981" s="10">
        <v>3</v>
      </c>
      <c r="H981" s="15">
        <v>1320.8</v>
      </c>
      <c r="I981" s="15">
        <v>1196.0999999999999</v>
      </c>
      <c r="J981" s="10">
        <v>1196.0999999999999</v>
      </c>
      <c r="K981" s="11">
        <v>75</v>
      </c>
      <c r="L981" s="12">
        <v>2034267.08</v>
      </c>
      <c r="M981" s="12">
        <v>0</v>
      </c>
      <c r="N981" s="12">
        <f t="shared" si="226"/>
        <v>203426.71</v>
      </c>
      <c r="O981" s="12">
        <f t="shared" si="227"/>
        <v>91542.02</v>
      </c>
      <c r="P981" s="12">
        <f t="shared" si="228"/>
        <v>1739298.35</v>
      </c>
      <c r="Q981" s="12">
        <f t="shared" si="235"/>
        <v>1700.7500041802527</v>
      </c>
      <c r="R981" s="12">
        <v>10685.67</v>
      </c>
      <c r="S981" s="13">
        <v>43465</v>
      </c>
    </row>
    <row r="982" spans="1:19" s="27" customFormat="1" ht="13.2" x14ac:dyDescent="0.3">
      <c r="A982" s="166">
        <v>340</v>
      </c>
      <c r="B982" s="8" t="s">
        <v>838</v>
      </c>
      <c r="C982" s="9">
        <v>1982</v>
      </c>
      <c r="D982" s="10">
        <v>0</v>
      </c>
      <c r="E982" s="14" t="s">
        <v>54</v>
      </c>
      <c r="F982" s="10">
        <v>2</v>
      </c>
      <c r="G982" s="10">
        <v>2</v>
      </c>
      <c r="H982" s="15">
        <v>1133.8</v>
      </c>
      <c r="I982" s="15">
        <v>989.6</v>
      </c>
      <c r="J982" s="10">
        <v>989.6</v>
      </c>
      <c r="K982" s="11">
        <v>43</v>
      </c>
      <c r="L982" s="12">
        <v>2766672.33</v>
      </c>
      <c r="M982" s="12">
        <v>0</v>
      </c>
      <c r="N982" s="12">
        <f t="shared" si="226"/>
        <v>276667.23</v>
      </c>
      <c r="O982" s="12">
        <f t="shared" si="227"/>
        <v>124500.25</v>
      </c>
      <c r="P982" s="12">
        <f t="shared" si="228"/>
        <v>2365504.85</v>
      </c>
      <c r="Q982" s="12">
        <f t="shared" si="235"/>
        <v>2795.7481103476152</v>
      </c>
      <c r="R982" s="12">
        <v>10685.67</v>
      </c>
      <c r="S982" s="13">
        <v>43465</v>
      </c>
    </row>
    <row r="983" spans="1:19" s="27" customFormat="1" ht="13.2" x14ac:dyDescent="0.3">
      <c r="A983" s="166">
        <v>341</v>
      </c>
      <c r="B983" s="8" t="s">
        <v>839</v>
      </c>
      <c r="C983" s="9">
        <v>1985</v>
      </c>
      <c r="D983" s="10">
        <v>0</v>
      </c>
      <c r="E983" s="14" t="s">
        <v>54</v>
      </c>
      <c r="F983" s="10">
        <v>2</v>
      </c>
      <c r="G983" s="10">
        <v>3</v>
      </c>
      <c r="H983" s="15">
        <v>1312.5</v>
      </c>
      <c r="I983" s="15">
        <v>1147.69</v>
      </c>
      <c r="J983" s="10">
        <v>1147.69</v>
      </c>
      <c r="K983" s="11">
        <v>56</v>
      </c>
      <c r="L983" s="12">
        <v>2762042.24</v>
      </c>
      <c r="M983" s="12">
        <v>0</v>
      </c>
      <c r="N983" s="12">
        <f t="shared" si="226"/>
        <v>276204.21999999997</v>
      </c>
      <c r="O983" s="12">
        <f t="shared" si="227"/>
        <v>124291.9</v>
      </c>
      <c r="P983" s="12">
        <f t="shared" si="228"/>
        <v>2361546.12</v>
      </c>
      <c r="Q983" s="12">
        <f t="shared" si="235"/>
        <v>2406.6100079289704</v>
      </c>
      <c r="R983" s="12">
        <v>10685.67</v>
      </c>
      <c r="S983" s="13">
        <v>43465</v>
      </c>
    </row>
    <row r="984" spans="1:19" s="27" customFormat="1" ht="13.2" x14ac:dyDescent="0.3">
      <c r="A984" s="166">
        <v>342</v>
      </c>
      <c r="B984" s="8" t="s">
        <v>840</v>
      </c>
      <c r="C984" s="9">
        <v>1985</v>
      </c>
      <c r="D984" s="10">
        <v>0</v>
      </c>
      <c r="E984" s="14" t="s">
        <v>54</v>
      </c>
      <c r="F984" s="10">
        <v>2</v>
      </c>
      <c r="G984" s="10">
        <v>3</v>
      </c>
      <c r="H984" s="15">
        <v>1273.0999999999999</v>
      </c>
      <c r="I984" s="15">
        <v>1138.5999999999999</v>
      </c>
      <c r="J984" s="10">
        <v>1138.5999999999999</v>
      </c>
      <c r="K984" s="11">
        <v>49</v>
      </c>
      <c r="L984" s="12">
        <v>2488341.98</v>
      </c>
      <c r="M984" s="12">
        <v>0</v>
      </c>
      <c r="N984" s="12">
        <f t="shared" si="226"/>
        <v>248834.2</v>
      </c>
      <c r="O984" s="12">
        <f t="shared" si="227"/>
        <v>111975.39</v>
      </c>
      <c r="P984" s="12">
        <f t="shared" si="228"/>
        <v>2127532.39</v>
      </c>
      <c r="Q984" s="12">
        <f t="shared" si="235"/>
        <v>2185.439996486914</v>
      </c>
      <c r="R984" s="12">
        <v>10685.67</v>
      </c>
      <c r="S984" s="13">
        <v>43465</v>
      </c>
    </row>
    <row r="985" spans="1:19" s="27" customFormat="1" ht="13.2" x14ac:dyDescent="0.3">
      <c r="A985" s="166">
        <v>343</v>
      </c>
      <c r="B985" s="8" t="s">
        <v>841</v>
      </c>
      <c r="C985" s="9">
        <v>1986</v>
      </c>
      <c r="D985" s="10">
        <v>0</v>
      </c>
      <c r="E985" s="14" t="s">
        <v>54</v>
      </c>
      <c r="F985" s="10">
        <v>2</v>
      </c>
      <c r="G985" s="10">
        <v>3</v>
      </c>
      <c r="H985" s="15">
        <v>1166.8</v>
      </c>
      <c r="I985" s="15">
        <v>1166.8</v>
      </c>
      <c r="J985" s="10">
        <v>1166.8</v>
      </c>
      <c r="K985" s="11">
        <v>62</v>
      </c>
      <c r="L985" s="12">
        <v>2487757.62</v>
      </c>
      <c r="M985" s="12">
        <v>0</v>
      </c>
      <c r="N985" s="12">
        <f t="shared" si="226"/>
        <v>248775.76</v>
      </c>
      <c r="O985" s="12">
        <f t="shared" si="227"/>
        <v>111949.09</v>
      </c>
      <c r="P985" s="12">
        <f t="shared" si="228"/>
        <v>2127032.77</v>
      </c>
      <c r="Q985" s="12">
        <f t="shared" si="235"/>
        <v>2132.1200034281796</v>
      </c>
      <c r="R985" s="12">
        <v>10685.67</v>
      </c>
      <c r="S985" s="13">
        <v>43465</v>
      </c>
    </row>
    <row r="986" spans="1:19" s="27" customFormat="1" ht="13.2" x14ac:dyDescent="0.3">
      <c r="A986" s="166">
        <v>344</v>
      </c>
      <c r="B986" s="8" t="s">
        <v>842</v>
      </c>
      <c r="C986" s="9">
        <v>1989</v>
      </c>
      <c r="D986" s="10">
        <v>0</v>
      </c>
      <c r="E986" s="14" t="s">
        <v>54</v>
      </c>
      <c r="F986" s="10">
        <v>2</v>
      </c>
      <c r="G986" s="10">
        <v>3</v>
      </c>
      <c r="H986" s="15">
        <v>1140</v>
      </c>
      <c r="I986" s="15">
        <v>1140</v>
      </c>
      <c r="J986" s="10">
        <v>640.9</v>
      </c>
      <c r="K986" s="11">
        <v>53</v>
      </c>
      <c r="L986" s="12">
        <v>2430616.7999999998</v>
      </c>
      <c r="M986" s="12">
        <v>0</v>
      </c>
      <c r="N986" s="12">
        <f t="shared" si="226"/>
        <v>243061.68</v>
      </c>
      <c r="O986" s="12">
        <f t="shared" si="227"/>
        <v>109377.76</v>
      </c>
      <c r="P986" s="12">
        <f t="shared" si="228"/>
        <v>2078177.3599999999</v>
      </c>
      <c r="Q986" s="12">
        <f t="shared" si="235"/>
        <v>2132.12</v>
      </c>
      <c r="R986" s="12">
        <v>10685.67</v>
      </c>
      <c r="S986" s="13">
        <v>43465</v>
      </c>
    </row>
    <row r="987" spans="1:19" s="27" customFormat="1" ht="13.2" x14ac:dyDescent="0.3">
      <c r="A987" s="166">
        <v>345</v>
      </c>
      <c r="B987" s="8" t="s">
        <v>843</v>
      </c>
      <c r="C987" s="9">
        <v>1982</v>
      </c>
      <c r="D987" s="10">
        <v>0</v>
      </c>
      <c r="E987" s="14" t="s">
        <v>54</v>
      </c>
      <c r="F987" s="10">
        <v>2</v>
      </c>
      <c r="G987" s="10">
        <v>3</v>
      </c>
      <c r="H987" s="15">
        <v>1134.9000000000001</v>
      </c>
      <c r="I987" s="15">
        <v>995.6</v>
      </c>
      <c r="J987" s="10">
        <v>995.6</v>
      </c>
      <c r="K987" s="11">
        <v>59</v>
      </c>
      <c r="L987" s="12">
        <v>3149122.74</v>
      </c>
      <c r="M987" s="12">
        <v>0</v>
      </c>
      <c r="N987" s="12">
        <f t="shared" si="226"/>
        <v>314912.27</v>
      </c>
      <c r="O987" s="12">
        <f t="shared" si="227"/>
        <v>141710.51999999999</v>
      </c>
      <c r="P987" s="12">
        <f t="shared" si="228"/>
        <v>2692499.95</v>
      </c>
      <c r="Q987" s="12">
        <f t="shared" si="235"/>
        <v>3163.0401165126559</v>
      </c>
      <c r="R987" s="12">
        <v>10685.67</v>
      </c>
      <c r="S987" s="13">
        <v>43465</v>
      </c>
    </row>
    <row r="988" spans="1:19" s="27" customFormat="1" ht="13.2" x14ac:dyDescent="0.3">
      <c r="A988" s="166">
        <v>346</v>
      </c>
      <c r="B988" s="8" t="s">
        <v>844</v>
      </c>
      <c r="C988" s="9">
        <v>1982</v>
      </c>
      <c r="D988" s="10">
        <v>0</v>
      </c>
      <c r="E988" s="14" t="s">
        <v>54</v>
      </c>
      <c r="F988" s="10">
        <v>2</v>
      </c>
      <c r="G988" s="10">
        <v>3</v>
      </c>
      <c r="H988" s="15">
        <v>1147.2</v>
      </c>
      <c r="I988" s="15">
        <v>984.5</v>
      </c>
      <c r="J988" s="10">
        <v>984.5</v>
      </c>
      <c r="K988" s="11">
        <v>46</v>
      </c>
      <c r="L988" s="12">
        <v>3538347.25</v>
      </c>
      <c r="M988" s="12">
        <v>0</v>
      </c>
      <c r="N988" s="12">
        <f t="shared" si="226"/>
        <v>353834.73</v>
      </c>
      <c r="O988" s="12">
        <f t="shared" si="227"/>
        <v>159225.63</v>
      </c>
      <c r="P988" s="12">
        <f t="shared" si="228"/>
        <v>3025286.89</v>
      </c>
      <c r="Q988" s="12">
        <f t="shared" si="235"/>
        <v>3594.0551041137633</v>
      </c>
      <c r="R988" s="12">
        <v>10685.67</v>
      </c>
      <c r="S988" s="13">
        <v>43465</v>
      </c>
    </row>
    <row r="989" spans="1:19" s="27" customFormat="1" ht="13.2" x14ac:dyDescent="0.3">
      <c r="A989" s="166">
        <v>347</v>
      </c>
      <c r="B989" s="8" t="s">
        <v>845</v>
      </c>
      <c r="C989" s="9">
        <v>1982</v>
      </c>
      <c r="D989" s="10">
        <v>0</v>
      </c>
      <c r="E989" s="14" t="s">
        <v>54</v>
      </c>
      <c r="F989" s="10">
        <v>2</v>
      </c>
      <c r="G989" s="10">
        <v>3</v>
      </c>
      <c r="H989" s="15">
        <v>1132.5999999999999</v>
      </c>
      <c r="I989" s="15">
        <v>975.7</v>
      </c>
      <c r="J989" s="10">
        <v>975.7</v>
      </c>
      <c r="K989" s="11">
        <v>48</v>
      </c>
      <c r="L989" s="12">
        <v>3619003.21</v>
      </c>
      <c r="M989" s="12">
        <v>0</v>
      </c>
      <c r="N989" s="12">
        <f t="shared" si="226"/>
        <v>361900.32</v>
      </c>
      <c r="O989" s="12">
        <f t="shared" si="227"/>
        <v>162855.14000000001</v>
      </c>
      <c r="P989" s="12">
        <f t="shared" si="228"/>
        <v>3094247.75</v>
      </c>
      <c r="Q989" s="12">
        <f t="shared" si="235"/>
        <v>3709.1351952444397</v>
      </c>
      <c r="R989" s="12">
        <v>10685.67</v>
      </c>
      <c r="S989" s="13">
        <v>43465</v>
      </c>
    </row>
    <row r="990" spans="1:19" s="27" customFormat="1" ht="13.2" x14ac:dyDescent="0.3">
      <c r="A990" s="166">
        <v>348</v>
      </c>
      <c r="B990" s="8" t="s">
        <v>846</v>
      </c>
      <c r="C990" s="9">
        <v>1988</v>
      </c>
      <c r="D990" s="10">
        <v>0</v>
      </c>
      <c r="E990" s="14" t="s">
        <v>54</v>
      </c>
      <c r="F990" s="10">
        <v>2</v>
      </c>
      <c r="G990" s="10">
        <v>3</v>
      </c>
      <c r="H990" s="15">
        <v>1323.4</v>
      </c>
      <c r="I990" s="15">
        <v>1188.5</v>
      </c>
      <c r="J990" s="10">
        <v>1188.5</v>
      </c>
      <c r="K990" s="11">
        <v>75</v>
      </c>
      <c r="L990" s="12">
        <v>1428006.54</v>
      </c>
      <c r="M990" s="12">
        <v>0</v>
      </c>
      <c r="N990" s="12">
        <f t="shared" si="226"/>
        <v>142800.65</v>
      </c>
      <c r="O990" s="12">
        <f t="shared" si="227"/>
        <v>64260.29</v>
      </c>
      <c r="P990" s="12">
        <f t="shared" si="228"/>
        <v>1220945.6000000001</v>
      </c>
      <c r="Q990" s="12">
        <f t="shared" si="235"/>
        <v>1201.5200168279343</v>
      </c>
      <c r="R990" s="12">
        <v>10685.67</v>
      </c>
      <c r="S990" s="13">
        <v>43465</v>
      </c>
    </row>
    <row r="991" spans="1:19" s="27" customFormat="1" ht="13.2" x14ac:dyDescent="0.3">
      <c r="A991" s="166">
        <v>349</v>
      </c>
      <c r="B991" s="8" t="s">
        <v>847</v>
      </c>
      <c r="C991" s="9">
        <v>1988</v>
      </c>
      <c r="D991" s="10">
        <v>0</v>
      </c>
      <c r="E991" s="80" t="s">
        <v>69</v>
      </c>
      <c r="F991" s="10">
        <v>5</v>
      </c>
      <c r="G991" s="10">
        <v>3</v>
      </c>
      <c r="H991" s="15">
        <v>5036.5</v>
      </c>
      <c r="I991" s="15">
        <v>4944.7</v>
      </c>
      <c r="J991" s="10">
        <v>2751.1</v>
      </c>
      <c r="K991" s="11">
        <v>198</v>
      </c>
      <c r="L991" s="12">
        <v>25854547.34</v>
      </c>
      <c r="M991" s="12">
        <v>0</v>
      </c>
      <c r="N991" s="12">
        <v>2573526.33</v>
      </c>
      <c r="O991" s="12">
        <v>1158086.79</v>
      </c>
      <c r="P991" s="12">
        <f t="shared" si="228"/>
        <v>22122934.219999999</v>
      </c>
      <c r="Q991" s="12">
        <f t="shared" si="235"/>
        <v>5228.7393249337674</v>
      </c>
      <c r="R991" s="12">
        <v>17606.61</v>
      </c>
      <c r="S991" s="13">
        <v>43465</v>
      </c>
    </row>
    <row r="992" spans="1:19" s="5" customFormat="1" ht="13.2" x14ac:dyDescent="0.3">
      <c r="A992" s="19"/>
      <c r="B992" s="204" t="s">
        <v>492</v>
      </c>
      <c r="C992" s="205"/>
      <c r="D992" s="76"/>
      <c r="E992" s="19"/>
      <c r="F992" s="19"/>
      <c r="G992" s="19"/>
      <c r="H992" s="17">
        <f>ROUND(SUM(H926:H991),2)</f>
        <v>86374.41</v>
      </c>
      <c r="I992" s="17">
        <f t="shared" ref="I992:K992" si="240">ROUND(SUM(I926:I991),2)</f>
        <v>76013.36</v>
      </c>
      <c r="J992" s="17">
        <f t="shared" si="240"/>
        <v>68336.800000000003</v>
      </c>
      <c r="K992" s="17">
        <f t="shared" si="240"/>
        <v>3770</v>
      </c>
      <c r="L992" s="17">
        <f>ROUND(SUM(L926:L991),2)</f>
        <v>242654033.03</v>
      </c>
      <c r="M992" s="17">
        <f>ROUND(SUM(M926:M991),2)</f>
        <v>0</v>
      </c>
      <c r="N992" s="17">
        <f>ROUND(SUM(N926:N991),2)</f>
        <v>22491705.879999999</v>
      </c>
      <c r="O992" s="17">
        <f>ROUND(SUM(O926:O991),2)</f>
        <v>10914063.67</v>
      </c>
      <c r="P992" s="17">
        <f>ROUND(SUM(P926:P991),2)</f>
        <v>209248263.47999999</v>
      </c>
      <c r="Q992" s="17">
        <f t="shared" si="235"/>
        <v>3192.2550592422176</v>
      </c>
      <c r="R992" s="17"/>
      <c r="S992" s="81"/>
    </row>
    <row r="993" spans="1:19" s="6" customFormat="1" ht="15.6" x14ac:dyDescent="0.3">
      <c r="A993" s="10"/>
      <c r="B993" s="190" t="s">
        <v>506</v>
      </c>
      <c r="C993" s="190"/>
      <c r="D993" s="96"/>
      <c r="E993" s="10"/>
      <c r="F993" s="10"/>
      <c r="G993" s="10"/>
      <c r="H993" s="10"/>
      <c r="I993" s="10"/>
      <c r="J993" s="10"/>
      <c r="K993" s="10"/>
      <c r="L993" s="12"/>
      <c r="M993" s="12"/>
      <c r="N993" s="12"/>
      <c r="O993" s="12"/>
      <c r="P993" s="12"/>
      <c r="Q993" s="12"/>
      <c r="R993" s="12"/>
      <c r="S993" s="10"/>
    </row>
    <row r="994" spans="1:19" s="16" customFormat="1" ht="26.4" x14ac:dyDescent="0.3">
      <c r="A994" s="7">
        <v>350</v>
      </c>
      <c r="B994" s="8" t="s">
        <v>848</v>
      </c>
      <c r="C994" s="9">
        <v>1979</v>
      </c>
      <c r="D994" s="10">
        <v>0</v>
      </c>
      <c r="E994" s="14" t="s">
        <v>54</v>
      </c>
      <c r="F994" s="10">
        <v>2</v>
      </c>
      <c r="G994" s="10">
        <v>3</v>
      </c>
      <c r="H994" s="15">
        <v>824</v>
      </c>
      <c r="I994" s="15">
        <v>738.3</v>
      </c>
      <c r="J994" s="10">
        <v>738.3</v>
      </c>
      <c r="K994" s="11">
        <v>32</v>
      </c>
      <c r="L994" s="12">
        <v>2661744</v>
      </c>
      <c r="M994" s="12">
        <v>0</v>
      </c>
      <c r="N994" s="12">
        <v>0</v>
      </c>
      <c r="O994" s="12">
        <f>ROUND(L994*0.045,2)</f>
        <v>119778.48</v>
      </c>
      <c r="P994" s="12">
        <f>L994-(M994+N994+O994)</f>
        <v>2541965.52</v>
      </c>
      <c r="Q994" s="12">
        <f>L994/I994</f>
        <v>3605.2336448598135</v>
      </c>
      <c r="R994" s="12">
        <v>10685.67</v>
      </c>
      <c r="S994" s="13">
        <v>43465</v>
      </c>
    </row>
    <row r="995" spans="1:19" s="16" customFormat="1" x14ac:dyDescent="0.3">
      <c r="A995" s="7">
        <v>351</v>
      </c>
      <c r="B995" s="8" t="s">
        <v>849</v>
      </c>
      <c r="C995" s="9">
        <v>1980</v>
      </c>
      <c r="D995" s="10">
        <v>0</v>
      </c>
      <c r="E995" s="14" t="s">
        <v>54</v>
      </c>
      <c r="F995" s="10">
        <v>2</v>
      </c>
      <c r="G995" s="10">
        <v>3</v>
      </c>
      <c r="H995" s="15">
        <v>847.8</v>
      </c>
      <c r="I995" s="15">
        <v>755</v>
      </c>
      <c r="J995" s="10">
        <v>755</v>
      </c>
      <c r="K995" s="11">
        <v>38</v>
      </c>
      <c r="L995" s="12">
        <v>1774496</v>
      </c>
      <c r="M995" s="12">
        <v>0</v>
      </c>
      <c r="N995" s="12">
        <v>0</v>
      </c>
      <c r="O995" s="12">
        <f>ROUND(L995*0.045,2)</f>
        <v>79852.320000000007</v>
      </c>
      <c r="P995" s="12">
        <f>L995-(M995+N995+O995)</f>
        <v>1694643.68</v>
      </c>
      <c r="Q995" s="12">
        <f>L995/I995</f>
        <v>2350.3258278145695</v>
      </c>
      <c r="R995" s="12">
        <v>10685.67</v>
      </c>
      <c r="S995" s="13">
        <v>43465</v>
      </c>
    </row>
    <row r="996" spans="1:19" s="16" customFormat="1" x14ac:dyDescent="0.3">
      <c r="A996" s="7">
        <v>352</v>
      </c>
      <c r="B996" s="8" t="s">
        <v>850</v>
      </c>
      <c r="C996" s="9">
        <v>1979</v>
      </c>
      <c r="D996" s="10">
        <v>0</v>
      </c>
      <c r="E996" s="14" t="s">
        <v>54</v>
      </c>
      <c r="F996" s="10">
        <v>2</v>
      </c>
      <c r="G996" s="10">
        <v>3</v>
      </c>
      <c r="H996" s="15">
        <v>836.8</v>
      </c>
      <c r="I996" s="15">
        <v>745.1</v>
      </c>
      <c r="J996" s="10">
        <v>745.1</v>
      </c>
      <c r="K996" s="11">
        <v>23</v>
      </c>
      <c r="L996" s="12">
        <v>3559656.56</v>
      </c>
      <c r="M996" s="12">
        <v>0</v>
      </c>
      <c r="N996" s="12">
        <v>0</v>
      </c>
      <c r="O996" s="12">
        <f>ROUND(L996*0.045,2)</f>
        <v>160184.54999999999</v>
      </c>
      <c r="P996" s="12">
        <f>L996-(M996+N996+O996)</f>
        <v>3399472.0100000002</v>
      </c>
      <c r="Q996" s="12">
        <f>L996/I996</f>
        <v>4777.4212320493889</v>
      </c>
      <c r="R996" s="12">
        <v>10685.67</v>
      </c>
      <c r="S996" s="13">
        <v>43465</v>
      </c>
    </row>
    <row r="997" spans="1:19" s="16" customFormat="1" x14ac:dyDescent="0.3">
      <c r="A997" s="7">
        <v>353</v>
      </c>
      <c r="B997" s="8" t="s">
        <v>851</v>
      </c>
      <c r="C997" s="9">
        <v>1979</v>
      </c>
      <c r="D997" s="10">
        <v>0</v>
      </c>
      <c r="E997" s="14" t="s">
        <v>54</v>
      </c>
      <c r="F997" s="10">
        <v>2</v>
      </c>
      <c r="G997" s="10">
        <v>3</v>
      </c>
      <c r="H997" s="15">
        <v>844</v>
      </c>
      <c r="I997" s="15">
        <v>751.5</v>
      </c>
      <c r="J997" s="10">
        <v>751.5</v>
      </c>
      <c r="K997" s="11">
        <v>19</v>
      </c>
      <c r="L997" s="12">
        <v>2868023.24</v>
      </c>
      <c r="M997" s="12">
        <v>0</v>
      </c>
      <c r="N997" s="12">
        <v>0</v>
      </c>
      <c r="O997" s="12">
        <f>ROUND(L997*0.045,2)</f>
        <v>129061.05</v>
      </c>
      <c r="P997" s="12">
        <f>L997-(M997+N997+O997)</f>
        <v>2738962.1900000004</v>
      </c>
      <c r="Q997" s="12">
        <f>L997/I997</f>
        <v>3816.3981902860946</v>
      </c>
      <c r="R997" s="12">
        <v>10685.67</v>
      </c>
      <c r="S997" s="13">
        <v>43465</v>
      </c>
    </row>
    <row r="998" spans="1:19" s="16" customFormat="1" x14ac:dyDescent="0.3">
      <c r="A998" s="7">
        <v>354</v>
      </c>
      <c r="B998" s="8" t="s">
        <v>852</v>
      </c>
      <c r="C998" s="9">
        <v>1979</v>
      </c>
      <c r="D998" s="10">
        <v>0</v>
      </c>
      <c r="E998" s="14" t="s">
        <v>54</v>
      </c>
      <c r="F998" s="10">
        <v>2</v>
      </c>
      <c r="G998" s="10">
        <v>3</v>
      </c>
      <c r="H998" s="15">
        <v>845</v>
      </c>
      <c r="I998" s="15">
        <v>756.5</v>
      </c>
      <c r="J998" s="10">
        <v>756.5</v>
      </c>
      <c r="K998" s="11">
        <v>25</v>
      </c>
      <c r="L998" s="12">
        <v>2829059.11</v>
      </c>
      <c r="M998" s="12">
        <v>0</v>
      </c>
      <c r="N998" s="12">
        <v>0</v>
      </c>
      <c r="O998" s="12">
        <f>ROUND(L998*0.045,2)</f>
        <v>127307.66</v>
      </c>
      <c r="P998" s="12">
        <f>L998-(M998+N998+O998)</f>
        <v>2701751.4499999997</v>
      </c>
      <c r="Q998" s="12">
        <f>L998/I998</f>
        <v>3739.6683542630535</v>
      </c>
      <c r="R998" s="12">
        <v>10685.67</v>
      </c>
      <c r="S998" s="13">
        <v>43465</v>
      </c>
    </row>
    <row r="999" spans="1:19" s="2" customFormat="1" ht="13.2" x14ac:dyDescent="0.3">
      <c r="A999" s="10"/>
      <c r="B999" s="191" t="s">
        <v>514</v>
      </c>
      <c r="C999" s="191"/>
      <c r="D999" s="99"/>
      <c r="E999" s="10"/>
      <c r="F999" s="10"/>
      <c r="G999" s="10"/>
      <c r="H999" s="17">
        <f t="shared" ref="H999:P999" si="241">SUM(H994:H998)</f>
        <v>4197.6000000000004</v>
      </c>
      <c r="I999" s="17">
        <f t="shared" si="241"/>
        <v>3746.4</v>
      </c>
      <c r="J999" s="17">
        <f t="shared" si="241"/>
        <v>3746.4</v>
      </c>
      <c r="K999" s="17">
        <f t="shared" si="241"/>
        <v>137</v>
      </c>
      <c r="L999" s="17">
        <f t="shared" si="241"/>
        <v>13692978.91</v>
      </c>
      <c r="M999" s="17">
        <f t="shared" si="241"/>
        <v>0</v>
      </c>
      <c r="N999" s="17">
        <f t="shared" si="241"/>
        <v>0</v>
      </c>
      <c r="O999" s="17">
        <f t="shared" si="241"/>
        <v>616184.05999999994</v>
      </c>
      <c r="P999" s="17">
        <f t="shared" si="241"/>
        <v>13076794.850000001</v>
      </c>
      <c r="Q999" s="17">
        <v>2283.6155899709624</v>
      </c>
      <c r="R999" s="12"/>
      <c r="S999" s="13"/>
    </row>
    <row r="1000" spans="1:19" s="2" customFormat="1" ht="15.6" x14ac:dyDescent="0.3">
      <c r="A1000" s="59"/>
      <c r="B1000" s="209" t="s">
        <v>853</v>
      </c>
      <c r="C1000" s="210"/>
      <c r="D1000" s="160"/>
      <c r="E1000" s="10"/>
      <c r="F1000" s="10"/>
      <c r="G1000" s="10"/>
      <c r="H1000" s="19"/>
      <c r="I1000" s="19"/>
      <c r="J1000" s="19"/>
      <c r="K1000" s="19"/>
      <c r="L1000" s="17"/>
      <c r="M1000" s="17"/>
      <c r="N1000" s="17"/>
      <c r="O1000" s="17"/>
      <c r="P1000" s="17"/>
      <c r="Q1000" s="17"/>
      <c r="R1000" s="12"/>
      <c r="S1000" s="13"/>
    </row>
    <row r="1001" spans="1:19" s="2" customFormat="1" ht="12" x14ac:dyDescent="0.3">
      <c r="A1001" s="10">
        <v>355</v>
      </c>
      <c r="B1001" s="82" t="s">
        <v>854</v>
      </c>
      <c r="C1001" s="9">
        <v>1989</v>
      </c>
      <c r="D1001" s="10">
        <v>0</v>
      </c>
      <c r="E1001" s="167" t="s">
        <v>29</v>
      </c>
      <c r="F1001" s="10">
        <v>3</v>
      </c>
      <c r="G1001" s="10">
        <v>3</v>
      </c>
      <c r="H1001" s="83">
        <v>1456.4</v>
      </c>
      <c r="I1001" s="83">
        <v>1344.2</v>
      </c>
      <c r="J1001" s="18">
        <v>1344.2</v>
      </c>
      <c r="K1001" s="84">
        <v>59</v>
      </c>
      <c r="L1001" s="18">
        <v>8781299.0500000007</v>
      </c>
      <c r="M1001" s="18">
        <v>0</v>
      </c>
      <c r="N1001" s="18">
        <f>ROUND(L1001*10%,2)</f>
        <v>878129.91</v>
      </c>
      <c r="O1001" s="18">
        <f>ROUND(L1001*4.5%,2)</f>
        <v>395158.46</v>
      </c>
      <c r="P1001" s="18">
        <f t="shared" ref="P1001:P1008" si="242">L1001-(M1001+N1001+O1001)</f>
        <v>7508010.6800000006</v>
      </c>
      <c r="Q1001" s="18">
        <f t="shared" ref="Q1001:Q1009" si="243">L1001/I1001</f>
        <v>6532.7325174825182</v>
      </c>
      <c r="R1001" s="12">
        <v>27958.74</v>
      </c>
      <c r="S1001" s="13">
        <v>43465</v>
      </c>
    </row>
    <row r="1002" spans="1:19" s="2" customFormat="1" ht="12" x14ac:dyDescent="0.3">
      <c r="A1002" s="10">
        <v>356</v>
      </c>
      <c r="B1002" s="82" t="s">
        <v>855</v>
      </c>
      <c r="C1002" s="9">
        <v>1986</v>
      </c>
      <c r="D1002" s="10">
        <v>0</v>
      </c>
      <c r="E1002" s="167" t="s">
        <v>29</v>
      </c>
      <c r="F1002" s="10">
        <v>5</v>
      </c>
      <c r="G1002" s="10">
        <v>6</v>
      </c>
      <c r="H1002" s="83">
        <v>4971.8</v>
      </c>
      <c r="I1002" s="83">
        <v>4574.1000000000004</v>
      </c>
      <c r="J1002" s="18">
        <v>4574.1000000000004</v>
      </c>
      <c r="K1002" s="84">
        <v>227</v>
      </c>
      <c r="L1002" s="18">
        <v>29871545.129999999</v>
      </c>
      <c r="M1002" s="18">
        <v>0</v>
      </c>
      <c r="N1002" s="18">
        <f>ROUND(L1002*10%,2)</f>
        <v>2987154.51</v>
      </c>
      <c r="O1002" s="18">
        <f>ROUND(L1002*4.5%,2)</f>
        <v>1344219.53</v>
      </c>
      <c r="P1002" s="18">
        <f t="shared" si="242"/>
        <v>25540171.09</v>
      </c>
      <c r="Q1002" s="18">
        <f t="shared" si="243"/>
        <v>6530.5841870531904</v>
      </c>
      <c r="R1002" s="12">
        <v>27958.74</v>
      </c>
      <c r="S1002" s="13">
        <v>43465</v>
      </c>
    </row>
    <row r="1003" spans="1:19" s="2" customFormat="1" ht="12" x14ac:dyDescent="0.3">
      <c r="A1003" s="10">
        <v>357</v>
      </c>
      <c r="B1003" s="82" t="s">
        <v>1271</v>
      </c>
      <c r="C1003" s="9">
        <v>1971</v>
      </c>
      <c r="D1003" s="10">
        <v>0</v>
      </c>
      <c r="E1003" s="167" t="s">
        <v>29</v>
      </c>
      <c r="F1003" s="10">
        <v>2</v>
      </c>
      <c r="G1003" s="10">
        <v>2</v>
      </c>
      <c r="H1003" s="83">
        <v>524.5</v>
      </c>
      <c r="I1003" s="83">
        <v>485.2</v>
      </c>
      <c r="J1003" s="18">
        <v>485.2</v>
      </c>
      <c r="K1003" s="84">
        <v>29</v>
      </c>
      <c r="L1003" s="18">
        <v>174002.42</v>
      </c>
      <c r="M1003" s="18">
        <v>0</v>
      </c>
      <c r="N1003" s="18">
        <v>0</v>
      </c>
      <c r="O1003" s="18">
        <v>0</v>
      </c>
      <c r="P1003" s="18">
        <f t="shared" si="242"/>
        <v>174002.42</v>
      </c>
      <c r="Q1003" s="18">
        <f t="shared" si="243"/>
        <v>358.61999175597697</v>
      </c>
      <c r="R1003" s="12">
        <v>27958.74</v>
      </c>
      <c r="S1003" s="13">
        <v>43465</v>
      </c>
    </row>
    <row r="1004" spans="1:19" s="2" customFormat="1" ht="12" x14ac:dyDescent="0.3">
      <c r="A1004" s="10">
        <v>358</v>
      </c>
      <c r="B1004" s="82" t="s">
        <v>856</v>
      </c>
      <c r="C1004" s="9">
        <v>1986</v>
      </c>
      <c r="D1004" s="10">
        <v>0</v>
      </c>
      <c r="E1004" s="167" t="s">
        <v>29</v>
      </c>
      <c r="F1004" s="10">
        <v>5</v>
      </c>
      <c r="G1004" s="10">
        <v>4</v>
      </c>
      <c r="H1004" s="83">
        <v>4284.7</v>
      </c>
      <c r="I1004" s="83">
        <v>3212.6</v>
      </c>
      <c r="J1004" s="18">
        <v>3075.2</v>
      </c>
      <c r="K1004" s="84">
        <v>135</v>
      </c>
      <c r="L1004" s="18">
        <v>13950329.98</v>
      </c>
      <c r="M1004" s="18">
        <v>0</v>
      </c>
      <c r="N1004" s="18">
        <f>ROUND(L1004*10%,2)</f>
        <v>1395033</v>
      </c>
      <c r="O1004" s="18">
        <f>ROUND(L1004*4.5%,2)</f>
        <v>627764.85</v>
      </c>
      <c r="P1004" s="18">
        <f t="shared" si="242"/>
        <v>11927532.130000001</v>
      </c>
      <c r="Q1004" s="18">
        <f t="shared" si="243"/>
        <v>4342.3799975098054</v>
      </c>
      <c r="R1004" s="12">
        <v>27958.74</v>
      </c>
      <c r="S1004" s="13">
        <v>43465</v>
      </c>
    </row>
    <row r="1005" spans="1:19" s="2" customFormat="1" ht="12" x14ac:dyDescent="0.3">
      <c r="A1005" s="10">
        <v>359</v>
      </c>
      <c r="B1005" s="82" t="s">
        <v>694</v>
      </c>
      <c r="C1005" s="9">
        <v>1986</v>
      </c>
      <c r="D1005" s="10">
        <v>0</v>
      </c>
      <c r="E1005" s="167" t="s">
        <v>29</v>
      </c>
      <c r="F1005" s="10">
        <v>5</v>
      </c>
      <c r="G1005" s="10">
        <v>6</v>
      </c>
      <c r="H1005" s="83">
        <v>5017.09</v>
      </c>
      <c r="I1005" s="83">
        <v>4545.8999999999996</v>
      </c>
      <c r="J1005" s="18">
        <v>4465.2</v>
      </c>
      <c r="K1005" s="84">
        <v>220</v>
      </c>
      <c r="L1005" s="18">
        <v>23497347.98</v>
      </c>
      <c r="M1005" s="18">
        <v>0</v>
      </c>
      <c r="N1005" s="18">
        <f>ROUND(L1005*10%,2)</f>
        <v>2349734.7999999998</v>
      </c>
      <c r="O1005" s="18">
        <f>ROUND(L1005*4.5%,2)</f>
        <v>1057380.6599999999</v>
      </c>
      <c r="P1005" s="18">
        <f t="shared" si="242"/>
        <v>20090232.52</v>
      </c>
      <c r="Q1005" s="18">
        <f t="shared" si="243"/>
        <v>5168.9100024197633</v>
      </c>
      <c r="R1005" s="12">
        <v>27958.74</v>
      </c>
      <c r="S1005" s="13">
        <v>43465</v>
      </c>
    </row>
    <row r="1006" spans="1:19" s="2" customFormat="1" ht="12" x14ac:dyDescent="0.3">
      <c r="A1006" s="10">
        <v>360</v>
      </c>
      <c r="B1006" s="82" t="s">
        <v>857</v>
      </c>
      <c r="C1006" s="9">
        <v>1989</v>
      </c>
      <c r="D1006" s="10">
        <v>0</v>
      </c>
      <c r="E1006" s="167" t="s">
        <v>29</v>
      </c>
      <c r="F1006" s="10">
        <v>5</v>
      </c>
      <c r="G1006" s="10">
        <v>4</v>
      </c>
      <c r="H1006" s="83">
        <v>3500.85</v>
      </c>
      <c r="I1006" s="83">
        <v>3230.4</v>
      </c>
      <c r="J1006" s="18">
        <v>3230.4</v>
      </c>
      <c r="K1006" s="84">
        <v>143</v>
      </c>
      <c r="L1006" s="18">
        <v>15539160.810000001</v>
      </c>
      <c r="M1006" s="18">
        <v>0</v>
      </c>
      <c r="N1006" s="18">
        <f>ROUND(L1006*10%,2)</f>
        <v>1553916.08</v>
      </c>
      <c r="O1006" s="18">
        <f>ROUND(L1006*4.5%,2)</f>
        <v>699262.24</v>
      </c>
      <c r="P1006" s="18">
        <f t="shared" si="242"/>
        <v>13285982.49</v>
      </c>
      <c r="Q1006" s="18">
        <f t="shared" si="243"/>
        <v>4810.2899981426453</v>
      </c>
      <c r="R1006" s="12">
        <v>27958.74</v>
      </c>
      <c r="S1006" s="13">
        <v>43465</v>
      </c>
    </row>
    <row r="1007" spans="1:19" s="2" customFormat="1" ht="12" x14ac:dyDescent="0.3">
      <c r="A1007" s="10">
        <v>361</v>
      </c>
      <c r="B1007" s="82" t="s">
        <v>245</v>
      </c>
      <c r="C1007" s="9">
        <v>1985</v>
      </c>
      <c r="D1007" s="10">
        <v>0</v>
      </c>
      <c r="E1007" s="167" t="s">
        <v>29</v>
      </c>
      <c r="F1007" s="10">
        <v>5</v>
      </c>
      <c r="G1007" s="10">
        <v>4</v>
      </c>
      <c r="H1007" s="83">
        <v>3484.65</v>
      </c>
      <c r="I1007" s="83">
        <v>3184.28</v>
      </c>
      <c r="J1007" s="18">
        <v>3034.88</v>
      </c>
      <c r="K1007" s="84">
        <v>126</v>
      </c>
      <c r="L1007" s="83">
        <v>12685407.279999999</v>
      </c>
      <c r="M1007" s="18">
        <v>0</v>
      </c>
      <c r="N1007" s="18">
        <v>0</v>
      </c>
      <c r="O1007" s="18">
        <f>ROUND(L1007*4.5%,2)</f>
        <v>570843.32999999996</v>
      </c>
      <c r="P1007" s="18">
        <f t="shared" si="242"/>
        <v>12114563.949999999</v>
      </c>
      <c r="Q1007" s="18">
        <f t="shared" si="243"/>
        <v>3983.7599959802524</v>
      </c>
      <c r="R1007" s="12">
        <v>27958.74</v>
      </c>
      <c r="S1007" s="13">
        <v>43465</v>
      </c>
    </row>
    <row r="1008" spans="1:19" s="2" customFormat="1" ht="12" x14ac:dyDescent="0.3">
      <c r="A1008" s="10">
        <v>362</v>
      </c>
      <c r="B1008" s="82" t="s">
        <v>812</v>
      </c>
      <c r="C1008" s="9">
        <v>1992</v>
      </c>
      <c r="D1008" s="10">
        <v>0</v>
      </c>
      <c r="E1008" s="167" t="s">
        <v>29</v>
      </c>
      <c r="F1008" s="10">
        <v>5</v>
      </c>
      <c r="G1008" s="10">
        <v>2</v>
      </c>
      <c r="H1008" s="83">
        <v>1643.8</v>
      </c>
      <c r="I1008" s="83">
        <v>1511.8</v>
      </c>
      <c r="J1008" s="18">
        <v>1511.8</v>
      </c>
      <c r="K1008" s="84">
        <v>71</v>
      </c>
      <c r="L1008" s="83">
        <v>6583541.2800000003</v>
      </c>
      <c r="M1008" s="18">
        <v>0</v>
      </c>
      <c r="N1008" s="18">
        <f>ROUND(L1008*10%,2)</f>
        <v>658354.13</v>
      </c>
      <c r="O1008" s="18">
        <f>ROUND(L1008*4.5%,2)</f>
        <v>296259.36</v>
      </c>
      <c r="P1008" s="18">
        <f t="shared" si="242"/>
        <v>5628927.79</v>
      </c>
      <c r="Q1008" s="18">
        <f t="shared" si="243"/>
        <v>4354.7699960312211</v>
      </c>
      <c r="R1008" s="12">
        <v>27958.74</v>
      </c>
      <c r="S1008" s="13">
        <v>43465</v>
      </c>
    </row>
    <row r="1009" spans="1:20" s="2" customFormat="1" ht="13.2" x14ac:dyDescent="0.3">
      <c r="A1009" s="10"/>
      <c r="B1009" s="204" t="s">
        <v>497</v>
      </c>
      <c r="C1009" s="206"/>
      <c r="D1009" s="160"/>
      <c r="E1009" s="10"/>
      <c r="F1009" s="10"/>
      <c r="G1009" s="10"/>
      <c r="H1009" s="17">
        <f t="shared" ref="H1009:P1009" si="244">ROUND(SUM(H1001:H1008),2)</f>
        <v>24883.79</v>
      </c>
      <c r="I1009" s="17">
        <f t="shared" si="244"/>
        <v>22088.48</v>
      </c>
      <c r="J1009" s="17">
        <f t="shared" si="244"/>
        <v>21720.98</v>
      </c>
      <c r="K1009" s="24">
        <f t="shared" si="244"/>
        <v>1010</v>
      </c>
      <c r="L1009" s="17">
        <f t="shared" si="244"/>
        <v>111082633.93000001</v>
      </c>
      <c r="M1009" s="17">
        <f t="shared" si="244"/>
        <v>0</v>
      </c>
      <c r="N1009" s="17">
        <f t="shared" si="244"/>
        <v>9822322.4299999997</v>
      </c>
      <c r="O1009" s="17">
        <f t="shared" si="244"/>
        <v>4990888.43</v>
      </c>
      <c r="P1009" s="17">
        <f t="shared" si="244"/>
        <v>96269423.069999993</v>
      </c>
      <c r="Q1009" s="17">
        <f t="shared" si="243"/>
        <v>5028.9849699934084</v>
      </c>
      <c r="R1009" s="12"/>
      <c r="S1009" s="13"/>
    </row>
    <row r="1010" spans="1:20" s="122" customFormat="1" ht="15.6" x14ac:dyDescent="0.3">
      <c r="A1010" s="207" t="s">
        <v>858</v>
      </c>
      <c r="B1010" s="207"/>
      <c r="C1010" s="207"/>
      <c r="D1010" s="207"/>
      <c r="E1010" s="207"/>
      <c r="F1010" s="207"/>
      <c r="G1010" s="207"/>
      <c r="H1010" s="207"/>
      <c r="I1010" s="207"/>
      <c r="J1010" s="207"/>
      <c r="K1010" s="207"/>
      <c r="L1010" s="207"/>
      <c r="M1010" s="207"/>
      <c r="N1010" s="207"/>
      <c r="O1010" s="207"/>
      <c r="P1010" s="207"/>
      <c r="Q1010" s="207"/>
      <c r="R1010" s="207"/>
      <c r="S1010" s="208"/>
      <c r="T1010" s="121"/>
    </row>
    <row r="1011" spans="1:20" s="6" customFormat="1" ht="15.6" x14ac:dyDescent="0.3">
      <c r="A1011" s="123">
        <f>A1470</f>
        <v>416</v>
      </c>
      <c r="B1011" s="188" t="s">
        <v>859</v>
      </c>
      <c r="C1011" s="196"/>
      <c r="D1011" s="196"/>
      <c r="E1011" s="189"/>
      <c r="F1011" s="10"/>
      <c r="G1011" s="10"/>
      <c r="H1011" s="162">
        <f t="shared" ref="H1011:P1011" si="245">ROUND(SUM(H1017+H1028+H1034+H1056+H1071+H1084+H1105+H1115+H1185+H1191+H1207+H1214+H1221+H1228+H1233+H1300+H1322+H1384+H1397+H1455+H1462+H1471),2)</f>
        <v>1512335.16</v>
      </c>
      <c r="I1011" s="162">
        <f t="shared" si="245"/>
        <v>1200629.68</v>
      </c>
      <c r="J1011" s="162">
        <f t="shared" si="245"/>
        <v>1108637.54</v>
      </c>
      <c r="K1011" s="162">
        <f t="shared" si="245"/>
        <v>64168</v>
      </c>
      <c r="L1011" s="185">
        <f t="shared" si="245"/>
        <v>3422466710.8899999</v>
      </c>
      <c r="M1011" s="162">
        <f t="shared" si="245"/>
        <v>0</v>
      </c>
      <c r="N1011" s="162">
        <f t="shared" si="245"/>
        <v>100000000</v>
      </c>
      <c r="O1011" s="162">
        <f t="shared" si="245"/>
        <v>148972254.38</v>
      </c>
      <c r="P1011" s="162">
        <f t="shared" si="245"/>
        <v>3173494456.5100002</v>
      </c>
      <c r="Q1011" s="17">
        <f>L1011/I1011</f>
        <v>2850.5598086580703</v>
      </c>
      <c r="R1011" s="12"/>
      <c r="S1011" s="10"/>
    </row>
    <row r="1012" spans="1:20" s="6" customFormat="1" ht="15.6" x14ac:dyDescent="0.3">
      <c r="A1012" s="10"/>
      <c r="B1012" s="195" t="s">
        <v>519</v>
      </c>
      <c r="C1012" s="195"/>
      <c r="D1012" s="102"/>
      <c r="E1012" s="10"/>
      <c r="F1012" s="10"/>
      <c r="G1012" s="10"/>
      <c r="H1012" s="10"/>
      <c r="I1012" s="10"/>
      <c r="J1012" s="10"/>
      <c r="K1012" s="10"/>
      <c r="L1012" s="12"/>
      <c r="M1012" s="12"/>
      <c r="N1012" s="12"/>
      <c r="O1012" s="12"/>
      <c r="P1012" s="12"/>
      <c r="Q1012" s="12"/>
      <c r="R1012" s="12"/>
      <c r="S1012" s="10"/>
    </row>
    <row r="1013" spans="1:20" s="27" customFormat="1" ht="13.2" x14ac:dyDescent="0.3">
      <c r="A1013" s="10">
        <v>1</v>
      </c>
      <c r="B1013" s="8" t="s">
        <v>860</v>
      </c>
      <c r="C1013" s="9">
        <v>1987</v>
      </c>
      <c r="D1013" s="10">
        <v>0</v>
      </c>
      <c r="E1013" s="25" t="s">
        <v>29</v>
      </c>
      <c r="F1013" s="10">
        <v>5</v>
      </c>
      <c r="G1013" s="10">
        <v>4</v>
      </c>
      <c r="H1013" s="15">
        <v>3586.3</v>
      </c>
      <c r="I1013" s="15">
        <v>3217.55</v>
      </c>
      <c r="J1013" s="10">
        <v>3217.55</v>
      </c>
      <c r="K1013" s="11">
        <v>146</v>
      </c>
      <c r="L1013" s="12">
        <v>6527983.2800000003</v>
      </c>
      <c r="M1013" s="12">
        <v>0</v>
      </c>
      <c r="N1013" s="12">
        <f>ROUND(L1013*10%,2)</f>
        <v>652798.32999999996</v>
      </c>
      <c r="O1013" s="12">
        <f>ROUND(N1013*0.45,2)</f>
        <v>293759.25</v>
      </c>
      <c r="P1013" s="12">
        <f>L1013-(M1013+N1013+O1013)</f>
        <v>5581425.7000000002</v>
      </c>
      <c r="Q1013" s="12">
        <f>L1013/I1014</f>
        <v>1433.2096425748662</v>
      </c>
      <c r="R1013" s="12">
        <v>27958.74</v>
      </c>
      <c r="S1013" s="13">
        <v>43830</v>
      </c>
    </row>
    <row r="1014" spans="1:20" s="27" customFormat="1" ht="13.2" x14ac:dyDescent="0.3">
      <c r="A1014" s="10">
        <v>2</v>
      </c>
      <c r="B1014" s="8" t="s">
        <v>861</v>
      </c>
      <c r="C1014" s="9">
        <v>1985</v>
      </c>
      <c r="D1014" s="10">
        <v>2005</v>
      </c>
      <c r="E1014" s="25" t="s">
        <v>29</v>
      </c>
      <c r="F1014" s="10">
        <v>5</v>
      </c>
      <c r="G1014" s="10">
        <v>6</v>
      </c>
      <c r="H1014" s="15">
        <v>4993.3</v>
      </c>
      <c r="I1014" s="15">
        <v>4554.8</v>
      </c>
      <c r="J1014" s="10">
        <v>2898.5</v>
      </c>
      <c r="K1014" s="11">
        <v>225</v>
      </c>
      <c r="L1014" s="12">
        <v>34594013.450000003</v>
      </c>
      <c r="M1014" s="12">
        <v>0</v>
      </c>
      <c r="N1014" s="12">
        <f>ROUND(L1014*10%,2)</f>
        <v>3459401.35</v>
      </c>
      <c r="O1014" s="12">
        <f>ROUND(N1014*0.45,2)</f>
        <v>1556730.61</v>
      </c>
      <c r="P1014" s="12">
        <f>L1014-(M1014+N1014+O1014)</f>
        <v>29577881.490000002</v>
      </c>
      <c r="Q1014" s="12">
        <f>L1014/I1015</f>
        <v>10746.486114131279</v>
      </c>
      <c r="R1014" s="12">
        <v>27958.74</v>
      </c>
      <c r="S1014" s="13">
        <v>43830</v>
      </c>
    </row>
    <row r="1015" spans="1:20" s="27" customFormat="1" ht="13.2" x14ac:dyDescent="0.3">
      <c r="A1015" s="10">
        <v>3</v>
      </c>
      <c r="B1015" s="8" t="s">
        <v>862</v>
      </c>
      <c r="C1015" s="9">
        <v>1984</v>
      </c>
      <c r="D1015" s="10">
        <v>0</v>
      </c>
      <c r="E1015" s="25" t="s">
        <v>29</v>
      </c>
      <c r="F1015" s="10">
        <v>5</v>
      </c>
      <c r="G1015" s="10">
        <v>4</v>
      </c>
      <c r="H1015" s="15">
        <v>3540.9</v>
      </c>
      <c r="I1015" s="15">
        <v>3219.1</v>
      </c>
      <c r="J1015" s="10">
        <v>1883.1</v>
      </c>
      <c r="K1015" s="11">
        <v>163</v>
      </c>
      <c r="L1015" s="12">
        <v>20042130.289999999</v>
      </c>
      <c r="M1015" s="12">
        <v>0</v>
      </c>
      <c r="N1015" s="12">
        <f>ROUND(L1015*10%,2)</f>
        <v>2004213.03</v>
      </c>
      <c r="O1015" s="12">
        <f>ROUND(N1015*0.45,2)</f>
        <v>901895.86</v>
      </c>
      <c r="P1015" s="12">
        <f>L1015-(M1015+N1015+O1015)</f>
        <v>17136021.399999999</v>
      </c>
      <c r="Q1015" s="12">
        <f>L1015/I1016</f>
        <v>31319.743546068261</v>
      </c>
      <c r="R1015" s="12">
        <v>27958.74</v>
      </c>
      <c r="S1015" s="13">
        <v>43830</v>
      </c>
    </row>
    <row r="1016" spans="1:20" s="27" customFormat="1" ht="13.2" x14ac:dyDescent="0.3">
      <c r="A1016" s="10">
        <v>4</v>
      </c>
      <c r="B1016" s="8" t="s">
        <v>863</v>
      </c>
      <c r="C1016" s="9">
        <v>2003</v>
      </c>
      <c r="D1016" s="10">
        <v>2013</v>
      </c>
      <c r="E1016" s="25" t="s">
        <v>69</v>
      </c>
      <c r="F1016" s="10">
        <v>2</v>
      </c>
      <c r="G1016" s="10">
        <v>1</v>
      </c>
      <c r="H1016" s="15">
        <v>664</v>
      </c>
      <c r="I1016" s="15">
        <v>639.91999999999996</v>
      </c>
      <c r="J1016" s="53">
        <v>266.2</v>
      </c>
      <c r="K1016" s="11">
        <v>21</v>
      </c>
      <c r="L1016" s="12">
        <v>1477785.13</v>
      </c>
      <c r="M1016" s="12">
        <v>0</v>
      </c>
      <c r="N1016" s="12">
        <v>0</v>
      </c>
      <c r="O1016" s="12">
        <v>0</v>
      </c>
      <c r="P1016" s="12">
        <f>L1016-(M1016+N1016+O1016)</f>
        <v>1477785.13</v>
      </c>
      <c r="Q1016" s="12">
        <f>L1016/I1016</f>
        <v>2309.3279316164521</v>
      </c>
      <c r="R1016" s="12">
        <v>17606.61</v>
      </c>
      <c r="S1016" s="13">
        <v>43830</v>
      </c>
    </row>
    <row r="1017" spans="1:20" s="31" customFormat="1" x14ac:dyDescent="0.3">
      <c r="A1017" s="19"/>
      <c r="B1017" s="192" t="s">
        <v>524</v>
      </c>
      <c r="C1017" s="192"/>
      <c r="D1017" s="76"/>
      <c r="E1017" s="19"/>
      <c r="F1017" s="19"/>
      <c r="G1017" s="19"/>
      <c r="H1017" s="28">
        <f>ROUND(SUM(H1013:H1016),2)</f>
        <v>12784.5</v>
      </c>
      <c r="I1017" s="28">
        <f t="shared" ref="I1017:P1017" si="246">ROUND(SUM(I1013:I1016),2)</f>
        <v>11631.37</v>
      </c>
      <c r="J1017" s="28">
        <f t="shared" si="246"/>
        <v>8265.35</v>
      </c>
      <c r="K1017" s="28">
        <f t="shared" si="246"/>
        <v>555</v>
      </c>
      <c r="L1017" s="23">
        <f t="shared" si="246"/>
        <v>62641912.149999999</v>
      </c>
      <c r="M1017" s="23">
        <f t="shared" si="246"/>
        <v>0</v>
      </c>
      <c r="N1017" s="23">
        <f t="shared" si="246"/>
        <v>6116412.71</v>
      </c>
      <c r="O1017" s="23">
        <f t="shared" si="246"/>
        <v>2752385.72</v>
      </c>
      <c r="P1017" s="23">
        <f t="shared" si="246"/>
        <v>53773113.719999999</v>
      </c>
      <c r="Q1017" s="17">
        <f>L1017/I1017</f>
        <v>5385.6005053574936</v>
      </c>
      <c r="R1017" s="17"/>
      <c r="S1017" s="19"/>
    </row>
    <row r="1018" spans="1:20" s="6" customFormat="1" ht="15.6" x14ac:dyDescent="0.3">
      <c r="A1018" s="10"/>
      <c r="B1018" s="195" t="s">
        <v>67</v>
      </c>
      <c r="C1018" s="195"/>
      <c r="D1018" s="96"/>
      <c r="E1018" s="10"/>
      <c r="F1018" s="10"/>
      <c r="G1018" s="10"/>
      <c r="H1018" s="10"/>
      <c r="I1018" s="10"/>
      <c r="J1018" s="10"/>
      <c r="K1018" s="10"/>
      <c r="L1018" s="12"/>
      <c r="M1018" s="12"/>
      <c r="N1018" s="12"/>
      <c r="O1018" s="12"/>
      <c r="P1018" s="12"/>
      <c r="Q1018" s="12"/>
      <c r="R1018" s="12"/>
      <c r="S1018" s="10"/>
    </row>
    <row r="1019" spans="1:20" s="34" customFormat="1" ht="13.2" x14ac:dyDescent="0.3">
      <c r="A1019" s="56">
        <v>5</v>
      </c>
      <c r="B1019" s="8" t="s">
        <v>864</v>
      </c>
      <c r="C1019" s="10">
        <v>1969</v>
      </c>
      <c r="D1019" s="10">
        <v>0</v>
      </c>
      <c r="E1019" s="25" t="s">
        <v>54</v>
      </c>
      <c r="F1019" s="10">
        <v>2</v>
      </c>
      <c r="G1019" s="10">
        <v>2</v>
      </c>
      <c r="H1019" s="15">
        <v>532.4</v>
      </c>
      <c r="I1019" s="15">
        <v>504.18</v>
      </c>
      <c r="J1019" s="10">
        <v>504.18</v>
      </c>
      <c r="K1019" s="11">
        <v>22</v>
      </c>
      <c r="L1019" s="12">
        <v>63879.61</v>
      </c>
      <c r="M1019" s="12">
        <v>0</v>
      </c>
      <c r="N1019" s="12">
        <v>0</v>
      </c>
      <c r="O1019" s="12">
        <f t="shared" ref="O1019:O1027" si="247">ROUND(L1019*0.045,2)</f>
        <v>2874.58</v>
      </c>
      <c r="P1019" s="12">
        <f t="shared" ref="P1019:P1027" si="248">L1019-(M1019+N1019+O1019)</f>
        <v>61005.03</v>
      </c>
      <c r="Q1019" s="12">
        <f t="shared" ref="Q1019:Q1028" si="249">L1019/I1019</f>
        <v>126.70000793367448</v>
      </c>
      <c r="R1019" s="12">
        <v>10685.67</v>
      </c>
      <c r="S1019" s="13">
        <v>43830</v>
      </c>
    </row>
    <row r="1020" spans="1:20" s="34" customFormat="1" ht="13.2" x14ac:dyDescent="0.3">
      <c r="A1020" s="56">
        <v>6</v>
      </c>
      <c r="B1020" s="8" t="s">
        <v>865</v>
      </c>
      <c r="C1020" s="10">
        <v>1970</v>
      </c>
      <c r="D1020" s="10">
        <v>0</v>
      </c>
      <c r="E1020" s="25" t="s">
        <v>54</v>
      </c>
      <c r="F1020" s="10">
        <v>2</v>
      </c>
      <c r="G1020" s="10">
        <v>2</v>
      </c>
      <c r="H1020" s="15">
        <v>527.1</v>
      </c>
      <c r="I1020" s="15">
        <v>496.3</v>
      </c>
      <c r="J1020" s="10">
        <v>496.3</v>
      </c>
      <c r="K1020" s="11">
        <v>22</v>
      </c>
      <c r="L1020" s="12">
        <v>245996.06</v>
      </c>
      <c r="M1020" s="12">
        <v>0</v>
      </c>
      <c r="N1020" s="12">
        <v>0</v>
      </c>
      <c r="O1020" s="12">
        <f t="shared" si="247"/>
        <v>11069.82</v>
      </c>
      <c r="P1020" s="12">
        <f t="shared" si="248"/>
        <v>234926.24</v>
      </c>
      <c r="Q1020" s="12">
        <f t="shared" si="249"/>
        <v>495.66000402982064</v>
      </c>
      <c r="R1020" s="12">
        <v>10685.67</v>
      </c>
      <c r="S1020" s="13">
        <v>43830</v>
      </c>
    </row>
    <row r="1021" spans="1:20" s="34" customFormat="1" ht="13.2" x14ac:dyDescent="0.3">
      <c r="A1021" s="56">
        <v>7</v>
      </c>
      <c r="B1021" s="8" t="s">
        <v>866</v>
      </c>
      <c r="C1021" s="10">
        <v>1970</v>
      </c>
      <c r="D1021" s="10">
        <v>0</v>
      </c>
      <c r="E1021" s="25" t="s">
        <v>54</v>
      </c>
      <c r="F1021" s="10">
        <v>2</v>
      </c>
      <c r="G1021" s="10">
        <v>2</v>
      </c>
      <c r="H1021" s="15">
        <v>527.29999999999995</v>
      </c>
      <c r="I1021" s="15">
        <v>487.7</v>
      </c>
      <c r="J1021" s="10">
        <v>487.7</v>
      </c>
      <c r="K1021" s="11">
        <v>27</v>
      </c>
      <c r="L1021" s="12">
        <v>133868.76999999999</v>
      </c>
      <c r="M1021" s="12">
        <v>0</v>
      </c>
      <c r="N1021" s="12">
        <v>0</v>
      </c>
      <c r="O1021" s="12">
        <f t="shared" si="247"/>
        <v>6024.09</v>
      </c>
      <c r="P1021" s="12">
        <f t="shared" si="248"/>
        <v>127844.68</v>
      </c>
      <c r="Q1021" s="12">
        <f t="shared" si="249"/>
        <v>274.48999384867744</v>
      </c>
      <c r="R1021" s="12">
        <v>10685.67</v>
      </c>
      <c r="S1021" s="13">
        <v>43830</v>
      </c>
    </row>
    <row r="1022" spans="1:20" s="34" customFormat="1" ht="13.2" x14ac:dyDescent="0.3">
      <c r="A1022" s="56">
        <v>8</v>
      </c>
      <c r="B1022" s="8" t="s">
        <v>867</v>
      </c>
      <c r="C1022" s="10">
        <v>1971</v>
      </c>
      <c r="D1022" s="10">
        <v>0</v>
      </c>
      <c r="E1022" s="25" t="s">
        <v>54</v>
      </c>
      <c r="F1022" s="10">
        <v>2</v>
      </c>
      <c r="G1022" s="10">
        <v>2</v>
      </c>
      <c r="H1022" s="15">
        <v>532.20000000000005</v>
      </c>
      <c r="I1022" s="15">
        <v>492.8</v>
      </c>
      <c r="J1022" s="10">
        <v>492.8</v>
      </c>
      <c r="K1022" s="11">
        <v>20</v>
      </c>
      <c r="L1022" s="12">
        <v>938143.36</v>
      </c>
      <c r="M1022" s="12">
        <v>0</v>
      </c>
      <c r="N1022" s="12">
        <v>0</v>
      </c>
      <c r="O1022" s="12">
        <f t="shared" si="247"/>
        <v>42216.45</v>
      </c>
      <c r="P1022" s="12">
        <f t="shared" si="248"/>
        <v>895926.91</v>
      </c>
      <c r="Q1022" s="12">
        <f t="shared" si="249"/>
        <v>1903.6999999999998</v>
      </c>
      <c r="R1022" s="12">
        <v>10685.67</v>
      </c>
      <c r="S1022" s="13">
        <v>43830</v>
      </c>
    </row>
    <row r="1023" spans="1:20" s="34" customFormat="1" ht="13.2" x14ac:dyDescent="0.3">
      <c r="A1023" s="56">
        <v>9</v>
      </c>
      <c r="B1023" s="8" t="s">
        <v>868</v>
      </c>
      <c r="C1023" s="10">
        <v>1973</v>
      </c>
      <c r="D1023" s="10">
        <v>0</v>
      </c>
      <c r="E1023" s="25" t="s">
        <v>54</v>
      </c>
      <c r="F1023" s="10">
        <v>2</v>
      </c>
      <c r="G1023" s="10">
        <v>2</v>
      </c>
      <c r="H1023" s="15">
        <v>514.1</v>
      </c>
      <c r="I1023" s="15">
        <v>494</v>
      </c>
      <c r="J1023" s="10">
        <v>494</v>
      </c>
      <c r="K1023" s="11">
        <v>20</v>
      </c>
      <c r="L1023" s="12">
        <v>902760.31</v>
      </c>
      <c r="M1023" s="12">
        <v>0</v>
      </c>
      <c r="N1023" s="12">
        <v>0</v>
      </c>
      <c r="O1023" s="12">
        <f t="shared" si="247"/>
        <v>40624.21</v>
      </c>
      <c r="P1023" s="12">
        <f t="shared" si="248"/>
        <v>862136.10000000009</v>
      </c>
      <c r="Q1023" s="12">
        <f t="shared" si="249"/>
        <v>1827.4500202429151</v>
      </c>
      <c r="R1023" s="12">
        <v>10685.67</v>
      </c>
      <c r="S1023" s="13">
        <v>43830</v>
      </c>
    </row>
    <row r="1024" spans="1:20" s="34" customFormat="1" ht="13.2" x14ac:dyDescent="0.3">
      <c r="A1024" s="56">
        <v>10</v>
      </c>
      <c r="B1024" s="8" t="s">
        <v>869</v>
      </c>
      <c r="C1024" s="10">
        <v>1973</v>
      </c>
      <c r="D1024" s="10">
        <v>0</v>
      </c>
      <c r="E1024" s="25" t="s">
        <v>54</v>
      </c>
      <c r="F1024" s="10">
        <v>2</v>
      </c>
      <c r="G1024" s="10">
        <v>2</v>
      </c>
      <c r="H1024" s="15">
        <v>523.20000000000005</v>
      </c>
      <c r="I1024" s="15">
        <v>499.48</v>
      </c>
      <c r="J1024" s="10">
        <v>499.48</v>
      </c>
      <c r="K1024" s="11">
        <v>21</v>
      </c>
      <c r="L1024" s="12">
        <v>912774.73</v>
      </c>
      <c r="M1024" s="12">
        <v>0</v>
      </c>
      <c r="N1024" s="12">
        <v>0</v>
      </c>
      <c r="O1024" s="12">
        <f t="shared" si="247"/>
        <v>41074.86</v>
      </c>
      <c r="P1024" s="12">
        <f t="shared" si="248"/>
        <v>871699.87</v>
      </c>
      <c r="Q1024" s="12">
        <f t="shared" si="249"/>
        <v>1827.4500080083285</v>
      </c>
      <c r="R1024" s="12">
        <v>10685.67</v>
      </c>
      <c r="S1024" s="13">
        <v>43830</v>
      </c>
    </row>
    <row r="1025" spans="1:19" s="34" customFormat="1" ht="13.2" x14ac:dyDescent="0.3">
      <c r="A1025" s="56">
        <v>11</v>
      </c>
      <c r="B1025" s="8" t="s">
        <v>870</v>
      </c>
      <c r="C1025" s="10">
        <v>1969</v>
      </c>
      <c r="D1025" s="10">
        <v>1998</v>
      </c>
      <c r="E1025" s="25" t="s">
        <v>54</v>
      </c>
      <c r="F1025" s="10">
        <v>2</v>
      </c>
      <c r="G1025" s="10">
        <v>2</v>
      </c>
      <c r="H1025" s="15">
        <v>493</v>
      </c>
      <c r="I1025" s="15">
        <v>492.5</v>
      </c>
      <c r="J1025" s="10">
        <v>492.5</v>
      </c>
      <c r="K1025" s="11">
        <v>20</v>
      </c>
      <c r="L1025" s="12">
        <v>693459.72</v>
      </c>
      <c r="M1025" s="12">
        <v>0</v>
      </c>
      <c r="N1025" s="12">
        <v>0</v>
      </c>
      <c r="O1025" s="12">
        <f t="shared" si="247"/>
        <v>31205.69</v>
      </c>
      <c r="P1025" s="12">
        <f t="shared" si="248"/>
        <v>662254.03</v>
      </c>
      <c r="Q1025" s="12">
        <f t="shared" si="249"/>
        <v>1408.0400406091369</v>
      </c>
      <c r="R1025" s="12">
        <v>10685.67</v>
      </c>
      <c r="S1025" s="13">
        <v>43830</v>
      </c>
    </row>
    <row r="1026" spans="1:19" s="34" customFormat="1" ht="13.2" x14ac:dyDescent="0.3">
      <c r="A1026" s="56">
        <v>12</v>
      </c>
      <c r="B1026" s="8" t="s">
        <v>1272</v>
      </c>
      <c r="C1026" s="10">
        <v>1989</v>
      </c>
      <c r="D1026" s="10">
        <v>0</v>
      </c>
      <c r="E1026" s="25" t="s">
        <v>54</v>
      </c>
      <c r="F1026" s="10">
        <v>2</v>
      </c>
      <c r="G1026" s="10">
        <v>2</v>
      </c>
      <c r="H1026" s="15">
        <v>752.3</v>
      </c>
      <c r="I1026" s="15">
        <v>752.3</v>
      </c>
      <c r="J1026" s="15">
        <v>752.3</v>
      </c>
      <c r="K1026" s="11">
        <v>34</v>
      </c>
      <c r="L1026" s="12">
        <v>2128075.1</v>
      </c>
      <c r="M1026" s="12">
        <v>0</v>
      </c>
      <c r="N1026" s="12">
        <v>0</v>
      </c>
      <c r="O1026" s="12">
        <v>0</v>
      </c>
      <c r="P1026" s="12">
        <f t="shared" si="248"/>
        <v>2128075.1</v>
      </c>
      <c r="Q1026" s="12">
        <f t="shared" si="249"/>
        <v>2828.7586069387216</v>
      </c>
      <c r="R1026" s="12">
        <v>10685.67</v>
      </c>
      <c r="S1026" s="13">
        <v>43830</v>
      </c>
    </row>
    <row r="1027" spans="1:19" s="34" customFormat="1" ht="13.2" x14ac:dyDescent="0.3">
      <c r="A1027" s="56">
        <v>13</v>
      </c>
      <c r="B1027" s="8" t="s">
        <v>871</v>
      </c>
      <c r="C1027" s="10">
        <v>1976</v>
      </c>
      <c r="D1027" s="10">
        <v>1992</v>
      </c>
      <c r="E1027" s="25" t="s">
        <v>54</v>
      </c>
      <c r="F1027" s="10">
        <v>2</v>
      </c>
      <c r="G1027" s="10">
        <v>2</v>
      </c>
      <c r="H1027" s="15">
        <v>500.4</v>
      </c>
      <c r="I1027" s="15">
        <v>488.53</v>
      </c>
      <c r="J1027" s="10">
        <v>488.53</v>
      </c>
      <c r="K1027" s="11">
        <v>23</v>
      </c>
      <c r="L1027" s="12">
        <v>1891514.79</v>
      </c>
      <c r="M1027" s="12">
        <v>0</v>
      </c>
      <c r="N1027" s="12">
        <v>0</v>
      </c>
      <c r="O1027" s="12">
        <f t="shared" si="247"/>
        <v>85118.17</v>
      </c>
      <c r="P1027" s="12">
        <f t="shared" si="248"/>
        <v>1806396.62</v>
      </c>
      <c r="Q1027" s="12">
        <f t="shared" si="249"/>
        <v>3871.8498147503738</v>
      </c>
      <c r="R1027" s="12">
        <v>10685.67</v>
      </c>
      <c r="S1027" s="13">
        <v>43830</v>
      </c>
    </row>
    <row r="1028" spans="1:19" s="124" customFormat="1" ht="13.2" x14ac:dyDescent="0.3">
      <c r="A1028" s="17"/>
      <c r="B1028" s="200" t="s">
        <v>66</v>
      </c>
      <c r="C1028" s="200"/>
      <c r="D1028" s="97"/>
      <c r="E1028" s="17"/>
      <c r="F1028" s="17"/>
      <c r="G1028" s="17"/>
      <c r="H1028" s="17">
        <f t="shared" ref="H1028:M1028" si="250">SUM(H1019:H1027)</f>
        <v>4902</v>
      </c>
      <c r="I1028" s="17">
        <f t="shared" si="250"/>
        <v>4707.79</v>
      </c>
      <c r="J1028" s="17">
        <f t="shared" si="250"/>
        <v>4707.79</v>
      </c>
      <c r="K1028" s="24">
        <f t="shared" si="250"/>
        <v>209</v>
      </c>
      <c r="L1028" s="17">
        <f t="shared" si="250"/>
        <v>7910472.4500000002</v>
      </c>
      <c r="M1028" s="17">
        <f t="shared" si="250"/>
        <v>0</v>
      </c>
      <c r="N1028" s="17">
        <f>ROUND(SUM(N1019:N1027),2)</f>
        <v>0</v>
      </c>
      <c r="O1028" s="17">
        <f>ROUND(SUM(O1019:O1027),2)</f>
        <v>260207.87</v>
      </c>
      <c r="P1028" s="17">
        <f>ROUND(SUM(P1019:P1027),2)</f>
        <v>7650264.5800000001</v>
      </c>
      <c r="Q1028" s="17">
        <f t="shared" si="249"/>
        <v>1680.2942463448881</v>
      </c>
      <c r="R1028" s="17"/>
      <c r="S1028" s="17"/>
    </row>
    <row r="1029" spans="1:19" s="6" customFormat="1" ht="15.6" x14ac:dyDescent="0.3">
      <c r="A1029" s="10"/>
      <c r="B1029" s="195" t="s">
        <v>93</v>
      </c>
      <c r="C1029" s="195"/>
      <c r="D1029" s="96"/>
      <c r="E1029" s="10"/>
      <c r="F1029" s="10"/>
      <c r="G1029" s="10"/>
      <c r="H1029" s="10"/>
      <c r="I1029" s="10"/>
      <c r="J1029" s="10"/>
      <c r="K1029" s="10"/>
      <c r="L1029" s="12"/>
      <c r="M1029" s="12"/>
      <c r="N1029" s="12"/>
      <c r="O1029" s="12"/>
      <c r="P1029" s="12"/>
      <c r="Q1029" s="12"/>
      <c r="R1029" s="12"/>
      <c r="S1029" s="10"/>
    </row>
    <row r="1030" spans="1:19" s="2" customFormat="1" ht="13.2" x14ac:dyDescent="0.3">
      <c r="A1030" s="10">
        <v>14</v>
      </c>
      <c r="B1030" s="8" t="s">
        <v>873</v>
      </c>
      <c r="C1030" s="9">
        <v>1986</v>
      </c>
      <c r="D1030" s="10">
        <v>0</v>
      </c>
      <c r="E1030" s="25" t="s">
        <v>54</v>
      </c>
      <c r="F1030" s="10">
        <v>2</v>
      </c>
      <c r="G1030" s="10">
        <v>3</v>
      </c>
      <c r="H1030" s="38">
        <v>754.03</v>
      </c>
      <c r="I1030" s="15">
        <v>682.13</v>
      </c>
      <c r="J1030" s="10">
        <v>682.13</v>
      </c>
      <c r="K1030" s="11">
        <v>24</v>
      </c>
      <c r="L1030" s="1">
        <v>1160132.6000000001</v>
      </c>
      <c r="M1030" s="12">
        <v>0</v>
      </c>
      <c r="N1030" s="12">
        <v>0</v>
      </c>
      <c r="O1030" s="12">
        <f>ROUND(L1030*0.045,2)</f>
        <v>52205.97</v>
      </c>
      <c r="P1030" s="12">
        <f>L1030-(M1030+N1030+O1030)</f>
        <v>1107926.6300000001</v>
      </c>
      <c r="Q1030" s="12">
        <f>L1030/I1030</f>
        <v>1700.7500036649908</v>
      </c>
      <c r="R1030" s="12">
        <v>10685.67</v>
      </c>
      <c r="S1030" s="13">
        <v>43830</v>
      </c>
    </row>
    <row r="1031" spans="1:19" s="2" customFormat="1" ht="13.2" x14ac:dyDescent="0.3">
      <c r="A1031" s="10">
        <v>15</v>
      </c>
      <c r="B1031" s="8" t="s">
        <v>874</v>
      </c>
      <c r="C1031" s="9">
        <v>1981</v>
      </c>
      <c r="D1031" s="10">
        <v>2012</v>
      </c>
      <c r="E1031" s="25" t="s">
        <v>54</v>
      </c>
      <c r="F1031" s="10">
        <v>2</v>
      </c>
      <c r="G1031" s="10">
        <v>3</v>
      </c>
      <c r="H1031" s="38">
        <v>777.45</v>
      </c>
      <c r="I1031" s="15">
        <v>705.55</v>
      </c>
      <c r="J1031" s="10">
        <v>705.55</v>
      </c>
      <c r="K1031" s="11">
        <v>33</v>
      </c>
      <c r="L1031" s="1">
        <v>850251.25</v>
      </c>
      <c r="M1031" s="12">
        <v>0</v>
      </c>
      <c r="N1031" s="12">
        <v>0</v>
      </c>
      <c r="O1031" s="12">
        <f>ROUND(L1031*0.045,2)</f>
        <v>38261.31</v>
      </c>
      <c r="P1031" s="12">
        <f>L1031-(M1031+N1031+O1031)</f>
        <v>811989.94</v>
      </c>
      <c r="Q1031" s="12">
        <f>L1031/I1031</f>
        <v>1205.090000708667</v>
      </c>
      <c r="R1031" s="12">
        <v>10685.67</v>
      </c>
      <c r="S1031" s="13">
        <v>43830</v>
      </c>
    </row>
    <row r="1032" spans="1:19" s="2" customFormat="1" ht="13.2" x14ac:dyDescent="0.3">
      <c r="A1032" s="10">
        <v>16</v>
      </c>
      <c r="B1032" s="8" t="s">
        <v>875</v>
      </c>
      <c r="C1032" s="9">
        <v>1985</v>
      </c>
      <c r="D1032" s="10">
        <v>0</v>
      </c>
      <c r="E1032" s="25" t="s">
        <v>29</v>
      </c>
      <c r="F1032" s="10">
        <v>2</v>
      </c>
      <c r="G1032" s="10">
        <v>2</v>
      </c>
      <c r="H1032" s="38">
        <v>562.9</v>
      </c>
      <c r="I1032" s="15">
        <v>562.9</v>
      </c>
      <c r="J1032" s="10">
        <v>256.39999999999998</v>
      </c>
      <c r="K1032" s="11">
        <v>16</v>
      </c>
      <c r="L1032" s="1">
        <v>2289578.86</v>
      </c>
      <c r="M1032" s="12">
        <v>0</v>
      </c>
      <c r="N1032" s="12">
        <v>0</v>
      </c>
      <c r="O1032" s="12">
        <f>ROUND(L1032*0.045,2)</f>
        <v>103031.05</v>
      </c>
      <c r="P1032" s="12">
        <f>L1032-(M1032+N1032+O1032)</f>
        <v>2186547.81</v>
      </c>
      <c r="Q1032" s="12">
        <f>L1032/I1032</f>
        <v>4067.4699946704563</v>
      </c>
      <c r="R1032" s="12">
        <v>27958.74</v>
      </c>
      <c r="S1032" s="13">
        <v>43830</v>
      </c>
    </row>
    <row r="1033" spans="1:19" s="2" customFormat="1" ht="13.2" x14ac:dyDescent="0.3">
      <c r="A1033" s="10">
        <v>17</v>
      </c>
      <c r="B1033" s="8" t="s">
        <v>876</v>
      </c>
      <c r="C1033" s="9">
        <v>1985</v>
      </c>
      <c r="D1033" s="10">
        <v>0</v>
      </c>
      <c r="E1033" s="25" t="s">
        <v>29</v>
      </c>
      <c r="F1033" s="10">
        <v>2</v>
      </c>
      <c r="G1033" s="10">
        <v>2</v>
      </c>
      <c r="H1033" s="38">
        <v>1040.19</v>
      </c>
      <c r="I1033" s="15">
        <v>620.19000000000005</v>
      </c>
      <c r="J1033" s="10">
        <v>620.19000000000005</v>
      </c>
      <c r="K1033" s="11">
        <v>21</v>
      </c>
      <c r="L1033" s="1">
        <v>2009998.58</v>
      </c>
      <c r="M1033" s="12">
        <v>0</v>
      </c>
      <c r="N1033" s="12">
        <v>0</v>
      </c>
      <c r="O1033" s="12">
        <f>ROUND(L1033*0.045,2)</f>
        <v>90449.94</v>
      </c>
      <c r="P1033" s="12">
        <f>L1033-(M1033+N1033+O1033)</f>
        <v>1919548.6400000001</v>
      </c>
      <c r="Q1033" s="12">
        <f>L1033/I1033</f>
        <v>3240.9400022573727</v>
      </c>
      <c r="R1033" s="12">
        <v>27958.74</v>
      </c>
      <c r="S1033" s="13">
        <v>43830</v>
      </c>
    </row>
    <row r="1034" spans="1:19" s="2" customFormat="1" ht="13.2" x14ac:dyDescent="0.3">
      <c r="A1034" s="10"/>
      <c r="B1034" s="191" t="s">
        <v>92</v>
      </c>
      <c r="C1034" s="191"/>
      <c r="D1034" s="125"/>
      <c r="E1034" s="10"/>
      <c r="F1034" s="126"/>
      <c r="G1034" s="126"/>
      <c r="H1034" s="42">
        <f t="shared" ref="H1034:P1034" si="251">SUM(H1030:H1033)</f>
        <v>3134.57</v>
      </c>
      <c r="I1034" s="42">
        <f t="shared" si="251"/>
        <v>2570.77</v>
      </c>
      <c r="J1034" s="42">
        <f t="shared" si="251"/>
        <v>2264.27</v>
      </c>
      <c r="K1034" s="127">
        <f t="shared" si="251"/>
        <v>94</v>
      </c>
      <c r="L1034" s="50">
        <f>ROUND(SUM(L1030:L1033),2)</f>
        <v>6309961.29</v>
      </c>
      <c r="M1034" s="50">
        <f t="shared" si="251"/>
        <v>0</v>
      </c>
      <c r="N1034" s="50">
        <f t="shared" si="251"/>
        <v>0</v>
      </c>
      <c r="O1034" s="50">
        <f t="shared" si="251"/>
        <v>283948.27</v>
      </c>
      <c r="P1034" s="50">
        <f t="shared" si="251"/>
        <v>6026013.0199999996</v>
      </c>
      <c r="Q1034" s="17">
        <f>L1034/I1034</f>
        <v>2454.5024603523457</v>
      </c>
      <c r="R1034" s="12"/>
      <c r="S1034" s="128"/>
    </row>
    <row r="1035" spans="1:19" s="6" customFormat="1" ht="15.6" x14ac:dyDescent="0.3">
      <c r="A1035" s="10"/>
      <c r="B1035" s="188" t="s">
        <v>538</v>
      </c>
      <c r="C1035" s="189"/>
      <c r="D1035" s="10"/>
      <c r="E1035" s="10"/>
      <c r="F1035" s="10"/>
      <c r="G1035" s="10"/>
      <c r="H1035" s="10"/>
      <c r="I1035" s="10"/>
      <c r="J1035" s="10"/>
      <c r="K1035" s="10"/>
      <c r="L1035" s="12"/>
      <c r="M1035" s="12"/>
      <c r="N1035" s="12"/>
      <c r="O1035" s="12"/>
      <c r="P1035" s="12"/>
      <c r="Q1035" s="12"/>
      <c r="R1035" s="12"/>
      <c r="S1035" s="10"/>
    </row>
    <row r="1036" spans="1:19" s="88" customFormat="1" ht="13.2" x14ac:dyDescent="0.3">
      <c r="A1036" s="10">
        <v>18</v>
      </c>
      <c r="B1036" s="8" t="s">
        <v>877</v>
      </c>
      <c r="C1036" s="9">
        <v>1984</v>
      </c>
      <c r="D1036" s="10">
        <v>0</v>
      </c>
      <c r="E1036" s="25" t="s">
        <v>69</v>
      </c>
      <c r="F1036" s="10">
        <v>5</v>
      </c>
      <c r="G1036" s="10">
        <v>5</v>
      </c>
      <c r="H1036" s="15">
        <v>3892.1</v>
      </c>
      <c r="I1036" s="15">
        <v>3412.5</v>
      </c>
      <c r="J1036" s="18">
        <v>3412.5</v>
      </c>
      <c r="K1036" s="11">
        <v>192</v>
      </c>
      <c r="L1036" s="12">
        <v>11801073.4</v>
      </c>
      <c r="M1036" s="12">
        <v>0</v>
      </c>
      <c r="N1036" s="12">
        <f t="shared" ref="N1036:N1055" si="252">ROUND(L1036*10%,2)</f>
        <v>1180107.3400000001</v>
      </c>
      <c r="O1036" s="12">
        <f t="shared" ref="O1036:O1055" si="253">ROUND(N1036*0.45,2)</f>
        <v>531048.30000000005</v>
      </c>
      <c r="P1036" s="12">
        <f t="shared" ref="P1036:P1055" si="254">L1036-(M1036+N1036+O1036)</f>
        <v>10089917.76</v>
      </c>
      <c r="Q1036" s="12">
        <f t="shared" ref="Q1036:Q1056" si="255">L1036/I1036</f>
        <v>3458.1900073260076</v>
      </c>
      <c r="R1036" s="12">
        <v>17606.61</v>
      </c>
      <c r="S1036" s="13">
        <v>43830</v>
      </c>
    </row>
    <row r="1037" spans="1:19" s="88" customFormat="1" ht="13.2" x14ac:dyDescent="0.3">
      <c r="A1037" s="10">
        <v>19</v>
      </c>
      <c r="B1037" s="8" t="s">
        <v>878</v>
      </c>
      <c r="C1037" s="9">
        <v>1984</v>
      </c>
      <c r="D1037" s="10">
        <v>0</v>
      </c>
      <c r="E1037" s="25" t="s">
        <v>69</v>
      </c>
      <c r="F1037" s="10">
        <v>5</v>
      </c>
      <c r="G1037" s="10">
        <v>2</v>
      </c>
      <c r="H1037" s="15">
        <v>1658.3</v>
      </c>
      <c r="I1037" s="15">
        <v>1467.6</v>
      </c>
      <c r="J1037" s="12">
        <v>1467.6</v>
      </c>
      <c r="K1037" s="11">
        <v>105</v>
      </c>
      <c r="L1037" s="1">
        <v>7883878.3499999996</v>
      </c>
      <c r="M1037" s="12">
        <v>0</v>
      </c>
      <c r="N1037" s="12">
        <f t="shared" si="252"/>
        <v>788387.83999999997</v>
      </c>
      <c r="O1037" s="12">
        <f t="shared" si="253"/>
        <v>354774.53</v>
      </c>
      <c r="P1037" s="12">
        <f t="shared" si="254"/>
        <v>6740715.9799999995</v>
      </c>
      <c r="Q1037" s="12">
        <f t="shared" si="255"/>
        <v>5371.9530866721179</v>
      </c>
      <c r="R1037" s="12">
        <v>17606.61</v>
      </c>
      <c r="S1037" s="13">
        <v>43830</v>
      </c>
    </row>
    <row r="1038" spans="1:19" s="27" customFormat="1" ht="13.2" x14ac:dyDescent="0.3">
      <c r="A1038" s="10">
        <v>20</v>
      </c>
      <c r="B1038" s="8" t="s">
        <v>879</v>
      </c>
      <c r="C1038" s="9">
        <v>1985</v>
      </c>
      <c r="D1038" s="10">
        <v>0</v>
      </c>
      <c r="E1038" s="25" t="s">
        <v>69</v>
      </c>
      <c r="F1038" s="10">
        <v>5</v>
      </c>
      <c r="G1038" s="10">
        <v>5</v>
      </c>
      <c r="H1038" s="15">
        <v>4139.8</v>
      </c>
      <c r="I1038" s="15">
        <v>3666.4</v>
      </c>
      <c r="J1038" s="12">
        <v>3666.4</v>
      </c>
      <c r="K1038" s="11">
        <v>228</v>
      </c>
      <c r="L1038" s="1">
        <v>12679107.83</v>
      </c>
      <c r="M1038" s="12">
        <v>0</v>
      </c>
      <c r="N1038" s="12">
        <f t="shared" si="252"/>
        <v>1267910.78</v>
      </c>
      <c r="O1038" s="12">
        <f t="shared" si="253"/>
        <v>570559.85</v>
      </c>
      <c r="P1038" s="12">
        <f t="shared" si="254"/>
        <v>10840637.199999999</v>
      </c>
      <c r="Q1038" s="12">
        <f t="shared" si="255"/>
        <v>3458.1900038184594</v>
      </c>
      <c r="R1038" s="12">
        <v>17606.61</v>
      </c>
      <c r="S1038" s="13">
        <v>43830</v>
      </c>
    </row>
    <row r="1039" spans="1:19" s="27" customFormat="1" ht="13.2" x14ac:dyDescent="0.3">
      <c r="A1039" s="10">
        <v>21</v>
      </c>
      <c r="B1039" s="8" t="s">
        <v>555</v>
      </c>
      <c r="C1039" s="9">
        <v>1990</v>
      </c>
      <c r="D1039" s="10">
        <v>0</v>
      </c>
      <c r="E1039" s="25" t="s">
        <v>69</v>
      </c>
      <c r="F1039" s="10">
        <v>9</v>
      </c>
      <c r="G1039" s="10">
        <v>3</v>
      </c>
      <c r="H1039" s="15">
        <v>6261.4</v>
      </c>
      <c r="I1039" s="15">
        <v>5804.6</v>
      </c>
      <c r="J1039" s="12">
        <v>5804.6</v>
      </c>
      <c r="K1039" s="11">
        <v>324</v>
      </c>
      <c r="L1039" s="12">
        <v>6000000</v>
      </c>
      <c r="M1039" s="12">
        <v>0</v>
      </c>
      <c r="N1039" s="12">
        <f t="shared" si="252"/>
        <v>600000</v>
      </c>
      <c r="O1039" s="12">
        <f t="shared" si="253"/>
        <v>270000</v>
      </c>
      <c r="P1039" s="12">
        <f t="shared" si="254"/>
        <v>5130000</v>
      </c>
      <c r="Q1039" s="12">
        <f t="shared" si="255"/>
        <v>1033.6629569651654</v>
      </c>
      <c r="R1039" s="12">
        <v>21030.3</v>
      </c>
      <c r="S1039" s="13">
        <v>43830</v>
      </c>
    </row>
    <row r="1040" spans="1:19" s="27" customFormat="1" ht="13.2" x14ac:dyDescent="0.3">
      <c r="A1040" s="10">
        <v>22</v>
      </c>
      <c r="B1040" s="8" t="s">
        <v>880</v>
      </c>
      <c r="C1040" s="9">
        <v>1984</v>
      </c>
      <c r="D1040" s="10">
        <v>0</v>
      </c>
      <c r="E1040" s="25" t="s">
        <v>69</v>
      </c>
      <c r="F1040" s="10">
        <v>5</v>
      </c>
      <c r="G1040" s="10">
        <v>5</v>
      </c>
      <c r="H1040" s="15">
        <v>3793.3</v>
      </c>
      <c r="I1040" s="15">
        <v>3393.8</v>
      </c>
      <c r="J1040" s="35">
        <v>3393.8</v>
      </c>
      <c r="K1040" s="11">
        <v>228</v>
      </c>
      <c r="L1040" s="12">
        <v>7036704.9199999999</v>
      </c>
      <c r="M1040" s="12">
        <v>0</v>
      </c>
      <c r="N1040" s="12">
        <f t="shared" si="252"/>
        <v>703670.49</v>
      </c>
      <c r="O1040" s="12">
        <f t="shared" si="253"/>
        <v>316651.71999999997</v>
      </c>
      <c r="P1040" s="12">
        <f t="shared" si="254"/>
        <v>6016382.71</v>
      </c>
      <c r="Q1040" s="12">
        <f t="shared" si="255"/>
        <v>2073.4</v>
      </c>
      <c r="R1040" s="12">
        <v>17606.61</v>
      </c>
      <c r="S1040" s="13">
        <v>43830</v>
      </c>
    </row>
    <row r="1041" spans="1:19" s="27" customFormat="1" ht="13.2" x14ac:dyDescent="0.3">
      <c r="A1041" s="10">
        <v>23</v>
      </c>
      <c r="B1041" s="8" t="s">
        <v>881</v>
      </c>
      <c r="C1041" s="9">
        <v>1984</v>
      </c>
      <c r="D1041" s="10">
        <v>0</v>
      </c>
      <c r="E1041" s="25" t="s">
        <v>69</v>
      </c>
      <c r="F1041" s="10">
        <v>9</v>
      </c>
      <c r="G1041" s="10">
        <v>3</v>
      </c>
      <c r="H1041" s="15">
        <v>8732.2000000000007</v>
      </c>
      <c r="I1041" s="15">
        <v>5913.6</v>
      </c>
      <c r="J1041" s="10">
        <v>5238.1000000000004</v>
      </c>
      <c r="K1041" s="11">
        <v>273</v>
      </c>
      <c r="L1041" s="12">
        <v>7975968</v>
      </c>
      <c r="M1041" s="12">
        <v>0</v>
      </c>
      <c r="N1041" s="12">
        <f t="shared" si="252"/>
        <v>797596.8</v>
      </c>
      <c r="O1041" s="12">
        <f t="shared" si="253"/>
        <v>358918.56</v>
      </c>
      <c r="P1041" s="12">
        <f t="shared" si="254"/>
        <v>6819452.6399999997</v>
      </c>
      <c r="Q1041" s="12">
        <f t="shared" si="255"/>
        <v>1348.75</v>
      </c>
      <c r="R1041" s="12">
        <v>21030.3</v>
      </c>
      <c r="S1041" s="13">
        <v>43830</v>
      </c>
    </row>
    <row r="1042" spans="1:19" s="27" customFormat="1" ht="13.2" x14ac:dyDescent="0.3">
      <c r="A1042" s="10">
        <v>24</v>
      </c>
      <c r="B1042" s="8" t="s">
        <v>234</v>
      </c>
      <c r="C1042" s="9">
        <v>1984</v>
      </c>
      <c r="D1042" s="10">
        <v>0</v>
      </c>
      <c r="E1042" s="25" t="s">
        <v>69</v>
      </c>
      <c r="F1042" s="10">
        <v>5</v>
      </c>
      <c r="G1042" s="10">
        <v>4</v>
      </c>
      <c r="H1042" s="15">
        <v>3855.55</v>
      </c>
      <c r="I1042" s="15">
        <v>3383.55</v>
      </c>
      <c r="J1042" s="36">
        <v>3316.85</v>
      </c>
      <c r="K1042" s="11">
        <v>149</v>
      </c>
      <c r="L1042" s="12">
        <v>20679383.73</v>
      </c>
      <c r="M1042" s="12">
        <v>0</v>
      </c>
      <c r="N1042" s="12">
        <f t="shared" si="252"/>
        <v>2067938.37</v>
      </c>
      <c r="O1042" s="12">
        <f t="shared" si="253"/>
        <v>930572.27</v>
      </c>
      <c r="P1042" s="12">
        <f t="shared" si="254"/>
        <v>17680873.09</v>
      </c>
      <c r="Q1042" s="12">
        <f t="shared" si="255"/>
        <v>6111.7417298399605</v>
      </c>
      <c r="R1042" s="12">
        <v>17606.61</v>
      </c>
      <c r="S1042" s="13">
        <v>43830</v>
      </c>
    </row>
    <row r="1043" spans="1:19" s="27" customFormat="1" ht="13.2" x14ac:dyDescent="0.3">
      <c r="A1043" s="10">
        <v>25</v>
      </c>
      <c r="B1043" s="8" t="s">
        <v>238</v>
      </c>
      <c r="C1043" s="9">
        <v>1984</v>
      </c>
      <c r="D1043" s="10">
        <v>2010</v>
      </c>
      <c r="E1043" s="25" t="s">
        <v>69</v>
      </c>
      <c r="F1043" s="10">
        <v>9</v>
      </c>
      <c r="G1043" s="10">
        <v>5</v>
      </c>
      <c r="H1043" s="15">
        <v>10785</v>
      </c>
      <c r="I1043" s="15">
        <v>9921.2999999999993</v>
      </c>
      <c r="J1043" s="36">
        <v>9791.1299999999992</v>
      </c>
      <c r="K1043" s="11">
        <v>555</v>
      </c>
      <c r="L1043" s="12">
        <v>23347747.07</v>
      </c>
      <c r="M1043" s="12">
        <v>0</v>
      </c>
      <c r="N1043" s="12">
        <f t="shared" si="252"/>
        <v>2334774.71</v>
      </c>
      <c r="O1043" s="12">
        <f t="shared" si="253"/>
        <v>1050648.6200000001</v>
      </c>
      <c r="P1043" s="12">
        <f t="shared" si="254"/>
        <v>19962323.740000002</v>
      </c>
      <c r="Q1043" s="12">
        <f t="shared" si="255"/>
        <v>2353.2951397498314</v>
      </c>
      <c r="R1043" s="12">
        <v>21030.3</v>
      </c>
      <c r="S1043" s="13">
        <v>43830</v>
      </c>
    </row>
    <row r="1044" spans="1:19" s="27" customFormat="1" ht="13.2" x14ac:dyDescent="0.3">
      <c r="A1044" s="10">
        <v>26</v>
      </c>
      <c r="B1044" s="8" t="s">
        <v>694</v>
      </c>
      <c r="C1044" s="9">
        <v>1985</v>
      </c>
      <c r="D1044" s="10">
        <v>0</v>
      </c>
      <c r="E1044" s="25" t="s">
        <v>69</v>
      </c>
      <c r="F1044" s="10">
        <v>5</v>
      </c>
      <c r="G1044" s="10">
        <v>4</v>
      </c>
      <c r="H1044" s="15">
        <v>3916.2</v>
      </c>
      <c r="I1044" s="15">
        <v>3324.9</v>
      </c>
      <c r="J1044" s="36">
        <v>3262.8</v>
      </c>
      <c r="K1044" s="11">
        <v>178</v>
      </c>
      <c r="L1044" s="12">
        <v>4870779</v>
      </c>
      <c r="M1044" s="12">
        <v>0</v>
      </c>
      <c r="N1044" s="12">
        <f t="shared" si="252"/>
        <v>487077.9</v>
      </c>
      <c r="O1044" s="12">
        <f t="shared" si="253"/>
        <v>219185.06</v>
      </c>
      <c r="P1044" s="12">
        <f t="shared" si="254"/>
        <v>4164516.04</v>
      </c>
      <c r="Q1044" s="12">
        <f t="shared" si="255"/>
        <v>1464.9399981954343</v>
      </c>
      <c r="R1044" s="12">
        <v>17606.61</v>
      </c>
      <c r="S1044" s="13">
        <v>43830</v>
      </c>
    </row>
    <row r="1045" spans="1:19" s="27" customFormat="1" ht="13.2" x14ac:dyDescent="0.3">
      <c r="A1045" s="10">
        <v>27</v>
      </c>
      <c r="B1045" s="8" t="s">
        <v>245</v>
      </c>
      <c r="C1045" s="9">
        <v>1983</v>
      </c>
      <c r="D1045" s="10">
        <v>0</v>
      </c>
      <c r="E1045" s="25" t="s">
        <v>69</v>
      </c>
      <c r="F1045" s="10">
        <v>5</v>
      </c>
      <c r="G1045" s="10">
        <v>4</v>
      </c>
      <c r="H1045" s="15">
        <v>3657.5</v>
      </c>
      <c r="I1045" s="15">
        <v>3348.2</v>
      </c>
      <c r="J1045" s="36">
        <v>3348.2</v>
      </c>
      <c r="K1045" s="11">
        <v>180</v>
      </c>
      <c r="L1045" s="12">
        <v>13714126.76</v>
      </c>
      <c r="M1045" s="12">
        <v>0</v>
      </c>
      <c r="N1045" s="12">
        <f t="shared" si="252"/>
        <v>1371412.68</v>
      </c>
      <c r="O1045" s="12">
        <f t="shared" si="253"/>
        <v>617135.71</v>
      </c>
      <c r="P1045" s="12">
        <f t="shared" si="254"/>
        <v>11725578.369999999</v>
      </c>
      <c r="Q1045" s="12">
        <f t="shared" si="255"/>
        <v>4095.9700017920077</v>
      </c>
      <c r="R1045" s="12">
        <v>17606.61</v>
      </c>
      <c r="S1045" s="13">
        <v>43830</v>
      </c>
    </row>
    <row r="1046" spans="1:19" s="27" customFormat="1" ht="13.2" x14ac:dyDescent="0.3">
      <c r="A1046" s="10">
        <v>28</v>
      </c>
      <c r="B1046" s="8" t="s">
        <v>882</v>
      </c>
      <c r="C1046" s="9">
        <v>1984</v>
      </c>
      <c r="D1046" s="10">
        <v>0</v>
      </c>
      <c r="E1046" s="25" t="s">
        <v>69</v>
      </c>
      <c r="F1046" s="10">
        <v>5</v>
      </c>
      <c r="G1046" s="10">
        <v>4</v>
      </c>
      <c r="H1046" s="15">
        <v>3847.91</v>
      </c>
      <c r="I1046" s="15">
        <v>3373.95</v>
      </c>
      <c r="J1046" s="36">
        <v>3266.71</v>
      </c>
      <c r="K1046" s="11">
        <v>208</v>
      </c>
      <c r="L1046" s="12">
        <v>18762232.32</v>
      </c>
      <c r="M1046" s="12">
        <v>0</v>
      </c>
      <c r="N1046" s="12">
        <f t="shared" si="252"/>
        <v>1876223.23</v>
      </c>
      <c r="O1046" s="12">
        <f t="shared" si="253"/>
        <v>844300.45</v>
      </c>
      <c r="P1046" s="12">
        <f t="shared" si="254"/>
        <v>16041708.640000001</v>
      </c>
      <c r="Q1046" s="12">
        <f t="shared" si="255"/>
        <v>5560.9100075579072</v>
      </c>
      <c r="R1046" s="12">
        <v>17606.61</v>
      </c>
      <c r="S1046" s="13">
        <v>43830</v>
      </c>
    </row>
    <row r="1047" spans="1:19" s="27" customFormat="1" ht="13.2" x14ac:dyDescent="0.3">
      <c r="A1047" s="10">
        <v>29</v>
      </c>
      <c r="B1047" s="8" t="s">
        <v>695</v>
      </c>
      <c r="C1047" s="9">
        <v>1983</v>
      </c>
      <c r="D1047" s="10">
        <v>0</v>
      </c>
      <c r="E1047" s="25" t="s">
        <v>29</v>
      </c>
      <c r="F1047" s="10">
        <v>5</v>
      </c>
      <c r="G1047" s="10">
        <v>5</v>
      </c>
      <c r="H1047" s="15">
        <v>3566.8</v>
      </c>
      <c r="I1047" s="15">
        <v>3375.7</v>
      </c>
      <c r="J1047" s="36">
        <v>3375.7</v>
      </c>
      <c r="K1047" s="11">
        <v>173</v>
      </c>
      <c r="L1047" s="12">
        <v>12127182.039999999</v>
      </c>
      <c r="M1047" s="12">
        <v>0</v>
      </c>
      <c r="N1047" s="12">
        <f t="shared" si="252"/>
        <v>1212718.2</v>
      </c>
      <c r="O1047" s="12">
        <f t="shared" si="253"/>
        <v>545723.18999999994</v>
      </c>
      <c r="P1047" s="12">
        <f t="shared" si="254"/>
        <v>10368740.649999999</v>
      </c>
      <c r="Q1047" s="12">
        <f t="shared" si="255"/>
        <v>3592.4940130935806</v>
      </c>
      <c r="R1047" s="12">
        <v>27958.74</v>
      </c>
      <c r="S1047" s="13">
        <v>43830</v>
      </c>
    </row>
    <row r="1048" spans="1:19" s="27" customFormat="1" ht="13.2" x14ac:dyDescent="0.3">
      <c r="A1048" s="10">
        <v>30</v>
      </c>
      <c r="B1048" s="8" t="s">
        <v>333</v>
      </c>
      <c r="C1048" s="9">
        <v>1983</v>
      </c>
      <c r="D1048" s="11">
        <v>0</v>
      </c>
      <c r="E1048" s="25" t="s">
        <v>69</v>
      </c>
      <c r="F1048" s="10">
        <v>5</v>
      </c>
      <c r="G1048" s="10">
        <v>5</v>
      </c>
      <c r="H1048" s="15">
        <v>3530.8</v>
      </c>
      <c r="I1048" s="15">
        <v>3343</v>
      </c>
      <c r="J1048" s="12">
        <v>3343</v>
      </c>
      <c r="K1048" s="11">
        <v>190</v>
      </c>
      <c r="L1048" s="12">
        <v>7899339.5599999996</v>
      </c>
      <c r="M1048" s="12">
        <v>0</v>
      </c>
      <c r="N1048" s="12">
        <f t="shared" si="252"/>
        <v>789933.96</v>
      </c>
      <c r="O1048" s="12">
        <f t="shared" si="253"/>
        <v>355470.28</v>
      </c>
      <c r="P1048" s="12">
        <f t="shared" si="254"/>
        <v>6753935.3199999994</v>
      </c>
      <c r="Q1048" s="12">
        <f t="shared" si="255"/>
        <v>2362.9493149865389</v>
      </c>
      <c r="R1048" s="12">
        <v>17606.61</v>
      </c>
      <c r="S1048" s="13">
        <v>43830</v>
      </c>
    </row>
    <row r="1049" spans="1:19" s="27" customFormat="1" ht="13.2" x14ac:dyDescent="0.3">
      <c r="A1049" s="10">
        <v>31</v>
      </c>
      <c r="B1049" s="8" t="s">
        <v>883</v>
      </c>
      <c r="C1049" s="9">
        <v>1985</v>
      </c>
      <c r="D1049" s="10">
        <v>0</v>
      </c>
      <c r="E1049" s="25" t="s">
        <v>69</v>
      </c>
      <c r="F1049" s="10">
        <v>5</v>
      </c>
      <c r="G1049" s="10">
        <v>2</v>
      </c>
      <c r="H1049" s="38">
        <v>1645.5</v>
      </c>
      <c r="I1049" s="15">
        <v>1468.6</v>
      </c>
      <c r="J1049" s="10">
        <v>1468.6</v>
      </c>
      <c r="K1049" s="11">
        <v>89</v>
      </c>
      <c r="L1049" s="12">
        <v>425335.93</v>
      </c>
      <c r="M1049" s="12">
        <v>0</v>
      </c>
      <c r="N1049" s="12">
        <f t="shared" si="252"/>
        <v>42533.59</v>
      </c>
      <c r="O1049" s="12">
        <f t="shared" si="253"/>
        <v>19140.12</v>
      </c>
      <c r="P1049" s="12">
        <f t="shared" si="254"/>
        <v>363662.22</v>
      </c>
      <c r="Q1049" s="12">
        <f t="shared" si="255"/>
        <v>289.61999863815879</v>
      </c>
      <c r="R1049" s="12">
        <v>17606.61</v>
      </c>
      <c r="S1049" s="13">
        <v>43830</v>
      </c>
    </row>
    <row r="1050" spans="1:19" s="27" customFormat="1" ht="13.2" x14ac:dyDescent="0.3">
      <c r="A1050" s="10">
        <v>32</v>
      </c>
      <c r="B1050" s="8" t="s">
        <v>884</v>
      </c>
      <c r="C1050" s="9">
        <v>1983</v>
      </c>
      <c r="D1050" s="10">
        <v>0</v>
      </c>
      <c r="E1050" s="25" t="s">
        <v>29</v>
      </c>
      <c r="F1050" s="10">
        <v>2</v>
      </c>
      <c r="G1050" s="10">
        <v>3</v>
      </c>
      <c r="H1050" s="38">
        <v>943.5</v>
      </c>
      <c r="I1050" s="15">
        <v>868.97</v>
      </c>
      <c r="J1050" s="10">
        <v>868.97</v>
      </c>
      <c r="K1050" s="11">
        <v>66</v>
      </c>
      <c r="L1050" s="12">
        <v>1538328.91</v>
      </c>
      <c r="M1050" s="12">
        <v>0</v>
      </c>
      <c r="N1050" s="12">
        <f t="shared" si="252"/>
        <v>153832.89000000001</v>
      </c>
      <c r="O1050" s="12">
        <f t="shared" si="253"/>
        <v>69224.800000000003</v>
      </c>
      <c r="P1050" s="12">
        <f t="shared" si="254"/>
        <v>1315271.22</v>
      </c>
      <c r="Q1050" s="12">
        <f t="shared" si="255"/>
        <v>1770.2900100118529</v>
      </c>
      <c r="R1050" s="12">
        <v>27958.74</v>
      </c>
      <c r="S1050" s="13">
        <v>43830</v>
      </c>
    </row>
    <row r="1051" spans="1:19" s="27" customFormat="1" ht="13.2" x14ac:dyDescent="0.3">
      <c r="A1051" s="10">
        <v>33</v>
      </c>
      <c r="B1051" s="8" t="s">
        <v>885</v>
      </c>
      <c r="C1051" s="9">
        <v>1983</v>
      </c>
      <c r="D1051" s="10">
        <v>0</v>
      </c>
      <c r="E1051" s="25" t="s">
        <v>29</v>
      </c>
      <c r="F1051" s="10">
        <v>2</v>
      </c>
      <c r="G1051" s="10">
        <v>3</v>
      </c>
      <c r="H1051" s="38">
        <v>957</v>
      </c>
      <c r="I1051" s="15">
        <v>881</v>
      </c>
      <c r="J1051" s="10">
        <v>881</v>
      </c>
      <c r="K1051" s="11">
        <v>66</v>
      </c>
      <c r="L1051" s="12">
        <v>1559625.49</v>
      </c>
      <c r="M1051" s="12">
        <v>0</v>
      </c>
      <c r="N1051" s="12">
        <f t="shared" si="252"/>
        <v>155962.54999999999</v>
      </c>
      <c r="O1051" s="12">
        <f t="shared" si="253"/>
        <v>70183.149999999994</v>
      </c>
      <c r="P1051" s="12">
        <f t="shared" si="254"/>
        <v>1333479.79</v>
      </c>
      <c r="Q1051" s="12">
        <f t="shared" si="255"/>
        <v>1770.29</v>
      </c>
      <c r="R1051" s="12">
        <v>27958.74</v>
      </c>
      <c r="S1051" s="13">
        <v>43830</v>
      </c>
    </row>
    <row r="1052" spans="1:19" s="27" customFormat="1" ht="13.2" x14ac:dyDescent="0.3">
      <c r="A1052" s="10">
        <v>34</v>
      </c>
      <c r="B1052" s="8" t="s">
        <v>886</v>
      </c>
      <c r="C1052" s="9">
        <v>1983</v>
      </c>
      <c r="D1052" s="10">
        <v>0</v>
      </c>
      <c r="E1052" s="25" t="s">
        <v>29</v>
      </c>
      <c r="F1052" s="10">
        <v>2</v>
      </c>
      <c r="G1052" s="10">
        <v>3</v>
      </c>
      <c r="H1052" s="38">
        <v>972.2</v>
      </c>
      <c r="I1052" s="15">
        <v>886.4</v>
      </c>
      <c r="J1052" s="10">
        <v>886.4</v>
      </c>
      <c r="K1052" s="11">
        <v>61</v>
      </c>
      <c r="L1052" s="12">
        <v>1569185.07</v>
      </c>
      <c r="M1052" s="12">
        <v>0</v>
      </c>
      <c r="N1052" s="12">
        <f t="shared" si="252"/>
        <v>156918.51</v>
      </c>
      <c r="O1052" s="12">
        <f t="shared" si="253"/>
        <v>70613.33</v>
      </c>
      <c r="P1052" s="12">
        <f t="shared" si="254"/>
        <v>1341653.23</v>
      </c>
      <c r="Q1052" s="12">
        <f t="shared" si="255"/>
        <v>1770.290015794224</v>
      </c>
      <c r="R1052" s="12">
        <v>27958.74</v>
      </c>
      <c r="S1052" s="13">
        <v>43830</v>
      </c>
    </row>
    <row r="1053" spans="1:19" s="27" customFormat="1" ht="13.2" x14ac:dyDescent="0.3">
      <c r="A1053" s="10">
        <v>35</v>
      </c>
      <c r="B1053" s="8" t="s">
        <v>887</v>
      </c>
      <c r="C1053" s="9">
        <v>1983</v>
      </c>
      <c r="D1053" s="10">
        <v>0</v>
      </c>
      <c r="E1053" s="25" t="s">
        <v>29</v>
      </c>
      <c r="F1053" s="10">
        <v>2</v>
      </c>
      <c r="G1053" s="10">
        <v>3</v>
      </c>
      <c r="H1053" s="38">
        <v>960.8</v>
      </c>
      <c r="I1053" s="15">
        <v>882.8</v>
      </c>
      <c r="J1053" s="10">
        <v>882.8</v>
      </c>
      <c r="K1053" s="11">
        <v>77</v>
      </c>
      <c r="L1053" s="12">
        <v>1492514.65</v>
      </c>
      <c r="M1053" s="12">
        <v>0</v>
      </c>
      <c r="N1053" s="12">
        <f t="shared" si="252"/>
        <v>149251.47</v>
      </c>
      <c r="O1053" s="12">
        <f t="shared" si="253"/>
        <v>67163.16</v>
      </c>
      <c r="P1053" s="12">
        <f t="shared" si="254"/>
        <v>1276100.02</v>
      </c>
      <c r="Q1053" s="12">
        <f t="shared" si="255"/>
        <v>1690.6600022655189</v>
      </c>
      <c r="R1053" s="12">
        <v>27958.74</v>
      </c>
      <c r="S1053" s="13">
        <v>43830</v>
      </c>
    </row>
    <row r="1054" spans="1:19" s="27" customFormat="1" ht="13.2" x14ac:dyDescent="0.3">
      <c r="A1054" s="10">
        <v>36</v>
      </c>
      <c r="B1054" s="8" t="s">
        <v>888</v>
      </c>
      <c r="C1054" s="9">
        <v>1983</v>
      </c>
      <c r="D1054" s="10">
        <v>0</v>
      </c>
      <c r="E1054" s="25" t="s">
        <v>29</v>
      </c>
      <c r="F1054" s="10">
        <v>2</v>
      </c>
      <c r="G1054" s="10">
        <v>3</v>
      </c>
      <c r="H1054" s="38">
        <v>947.9</v>
      </c>
      <c r="I1054" s="15">
        <v>871.1</v>
      </c>
      <c r="J1054" s="10">
        <v>871.1</v>
      </c>
      <c r="K1054" s="11">
        <v>65</v>
      </c>
      <c r="L1054" s="12">
        <v>302027.78999999998</v>
      </c>
      <c r="M1054" s="12">
        <v>0</v>
      </c>
      <c r="N1054" s="12">
        <f t="shared" si="252"/>
        <v>30202.78</v>
      </c>
      <c r="O1054" s="12">
        <f t="shared" si="253"/>
        <v>13591.25</v>
      </c>
      <c r="P1054" s="12">
        <f t="shared" si="254"/>
        <v>258233.75999999998</v>
      </c>
      <c r="Q1054" s="12">
        <f t="shared" si="255"/>
        <v>346.71999770405233</v>
      </c>
      <c r="R1054" s="12">
        <v>27958.74</v>
      </c>
      <c r="S1054" s="13">
        <v>43830</v>
      </c>
    </row>
    <row r="1055" spans="1:19" s="27" customFormat="1" ht="13.2" x14ac:dyDescent="0.3">
      <c r="A1055" s="10">
        <v>37</v>
      </c>
      <c r="B1055" s="8" t="s">
        <v>889</v>
      </c>
      <c r="C1055" s="9">
        <v>1983</v>
      </c>
      <c r="D1055" s="10">
        <v>0</v>
      </c>
      <c r="E1055" s="25" t="s">
        <v>29</v>
      </c>
      <c r="F1055" s="10">
        <v>5</v>
      </c>
      <c r="G1055" s="10">
        <v>4</v>
      </c>
      <c r="H1055" s="38">
        <v>3617.7</v>
      </c>
      <c r="I1055" s="15">
        <v>3306.5</v>
      </c>
      <c r="J1055" s="10">
        <v>3306.5</v>
      </c>
      <c r="K1055" s="11">
        <v>195</v>
      </c>
      <c r="L1055" s="12">
        <v>10839930.42</v>
      </c>
      <c r="M1055" s="12">
        <v>0</v>
      </c>
      <c r="N1055" s="12">
        <f t="shared" si="252"/>
        <v>1083993.04</v>
      </c>
      <c r="O1055" s="12">
        <f t="shared" si="253"/>
        <v>487796.87</v>
      </c>
      <c r="P1055" s="12">
        <f t="shared" si="254"/>
        <v>9268140.5099999998</v>
      </c>
      <c r="Q1055" s="12">
        <f t="shared" si="255"/>
        <v>3278.370004536519</v>
      </c>
      <c r="R1055" s="12">
        <v>27958.74</v>
      </c>
      <c r="S1055" s="13">
        <v>43830</v>
      </c>
    </row>
    <row r="1056" spans="1:19" s="5" customFormat="1" ht="13.2" x14ac:dyDescent="0.3">
      <c r="A1056" s="170"/>
      <c r="B1056" s="186" t="s">
        <v>890</v>
      </c>
      <c r="C1056" s="187"/>
      <c r="D1056" s="129"/>
      <c r="E1056" s="19"/>
      <c r="F1056" s="19"/>
      <c r="G1056" s="19"/>
      <c r="H1056" s="17">
        <f t="shared" ref="H1056:P1056" si="256">ROUND(SUM(H1036:H1055),2)</f>
        <v>71681.460000000006</v>
      </c>
      <c r="I1056" s="17">
        <f t="shared" si="256"/>
        <v>62894.47</v>
      </c>
      <c r="J1056" s="17">
        <f t="shared" si="256"/>
        <v>61852.76</v>
      </c>
      <c r="K1056" s="24">
        <f t="shared" si="256"/>
        <v>3602</v>
      </c>
      <c r="L1056" s="17">
        <f t="shared" si="256"/>
        <v>172504471.24000001</v>
      </c>
      <c r="M1056" s="17">
        <f t="shared" si="256"/>
        <v>0</v>
      </c>
      <c r="N1056" s="17">
        <f t="shared" si="256"/>
        <v>17250447.129999999</v>
      </c>
      <c r="O1056" s="17">
        <f t="shared" si="256"/>
        <v>7762701.2199999997</v>
      </c>
      <c r="P1056" s="17">
        <f t="shared" si="256"/>
        <v>147491322.88999999</v>
      </c>
      <c r="Q1056" s="17">
        <f t="shared" si="255"/>
        <v>2742.760551762341</v>
      </c>
      <c r="R1056" s="17"/>
      <c r="S1056" s="40"/>
    </row>
    <row r="1057" spans="1:19" s="16" customFormat="1" ht="15.6" x14ac:dyDescent="0.3">
      <c r="A1057" s="201" t="s">
        <v>94</v>
      </c>
      <c r="B1057" s="202"/>
      <c r="C1057" s="203"/>
      <c r="D1057" s="19"/>
      <c r="E1057" s="96"/>
      <c r="F1057" s="19"/>
      <c r="G1057" s="19"/>
      <c r="H1057" s="130"/>
      <c r="I1057" s="130"/>
      <c r="J1057" s="50"/>
      <c r="K1057" s="131"/>
      <c r="L1057" s="17"/>
      <c r="M1057" s="12"/>
      <c r="N1057" s="12"/>
      <c r="O1057" s="12"/>
      <c r="P1057" s="12"/>
      <c r="Q1057" s="12"/>
      <c r="R1057" s="12"/>
      <c r="S1057" s="13"/>
    </row>
    <row r="1058" spans="1:19" s="16" customFormat="1" x14ac:dyDescent="0.3">
      <c r="A1058" s="7">
        <v>38</v>
      </c>
      <c r="B1058" s="8" t="s">
        <v>891</v>
      </c>
      <c r="C1058" s="9">
        <v>1992</v>
      </c>
      <c r="D1058" s="10">
        <v>0</v>
      </c>
      <c r="E1058" s="25" t="s">
        <v>69</v>
      </c>
      <c r="F1058" s="10">
        <v>9</v>
      </c>
      <c r="G1058" s="10">
        <v>3</v>
      </c>
      <c r="H1058" s="15">
        <v>7207.58</v>
      </c>
      <c r="I1058" s="15">
        <v>6276.78</v>
      </c>
      <c r="J1058" s="12">
        <v>6211.78</v>
      </c>
      <c r="K1058" s="11">
        <v>385</v>
      </c>
      <c r="L1058" s="17">
        <v>6000000</v>
      </c>
      <c r="M1058" s="12">
        <v>0</v>
      </c>
      <c r="N1058" s="12">
        <f t="shared" ref="N1058:N1070" si="257">ROUND(L1058*10%,2)</f>
        <v>600000</v>
      </c>
      <c r="O1058" s="12">
        <f t="shared" ref="O1058:O1070" si="258">ROUND(N1058*0.45,2)</f>
        <v>270000</v>
      </c>
      <c r="P1058" s="12">
        <f t="shared" ref="P1058:P1069" si="259">L1058-(M1058+N1058+O1058)</f>
        <v>5130000</v>
      </c>
      <c r="Q1058" s="12">
        <f t="shared" ref="Q1058:Q1070" si="260">L1058/I1058</f>
        <v>955.90414193264701</v>
      </c>
      <c r="R1058" s="12">
        <v>17606.61</v>
      </c>
      <c r="S1058" s="13">
        <v>43830</v>
      </c>
    </row>
    <row r="1059" spans="1:19" s="16" customFormat="1" x14ac:dyDescent="0.3">
      <c r="A1059" s="7">
        <v>39</v>
      </c>
      <c r="B1059" s="8" t="s">
        <v>75</v>
      </c>
      <c r="C1059" s="9">
        <v>1989</v>
      </c>
      <c r="D1059" s="10">
        <v>0</v>
      </c>
      <c r="E1059" s="25" t="s">
        <v>69</v>
      </c>
      <c r="F1059" s="10">
        <v>9</v>
      </c>
      <c r="G1059" s="10">
        <v>4</v>
      </c>
      <c r="H1059" s="15">
        <v>9641.2900000000009</v>
      </c>
      <c r="I1059" s="15">
        <v>8365.8799999999992</v>
      </c>
      <c r="J1059" s="12">
        <v>7925.5</v>
      </c>
      <c r="K1059" s="11">
        <v>474</v>
      </c>
      <c r="L1059" s="17">
        <v>8000000</v>
      </c>
      <c r="M1059" s="12">
        <v>0</v>
      </c>
      <c r="N1059" s="12">
        <f t="shared" si="257"/>
        <v>800000</v>
      </c>
      <c r="O1059" s="12">
        <f t="shared" si="258"/>
        <v>360000</v>
      </c>
      <c r="P1059" s="12">
        <f t="shared" si="259"/>
        <v>6840000</v>
      </c>
      <c r="Q1059" s="12">
        <f t="shared" si="260"/>
        <v>956.26521059350614</v>
      </c>
      <c r="R1059" s="12">
        <v>17606.61</v>
      </c>
      <c r="S1059" s="13">
        <v>43830</v>
      </c>
    </row>
    <row r="1060" spans="1:19" s="16" customFormat="1" x14ac:dyDescent="0.3">
      <c r="A1060" s="7">
        <v>40</v>
      </c>
      <c r="B1060" s="8" t="s">
        <v>892</v>
      </c>
      <c r="C1060" s="9">
        <v>1990</v>
      </c>
      <c r="D1060" s="10">
        <v>0</v>
      </c>
      <c r="E1060" s="25" t="s">
        <v>69</v>
      </c>
      <c r="F1060" s="10">
        <v>9</v>
      </c>
      <c r="G1060" s="10">
        <v>2</v>
      </c>
      <c r="H1060" s="15">
        <v>4870.76</v>
      </c>
      <c r="I1060" s="15">
        <v>4190.66</v>
      </c>
      <c r="J1060" s="12">
        <v>4106.16</v>
      </c>
      <c r="K1060" s="11">
        <v>238</v>
      </c>
      <c r="L1060" s="17">
        <v>4000000</v>
      </c>
      <c r="M1060" s="12">
        <v>0</v>
      </c>
      <c r="N1060" s="12">
        <f t="shared" si="257"/>
        <v>400000</v>
      </c>
      <c r="O1060" s="12">
        <f t="shared" si="258"/>
        <v>180000</v>
      </c>
      <c r="P1060" s="12">
        <f t="shared" si="259"/>
        <v>3420000</v>
      </c>
      <c r="Q1060" s="12">
        <f t="shared" si="260"/>
        <v>954.50358654722652</v>
      </c>
      <c r="R1060" s="12">
        <v>17606.61</v>
      </c>
      <c r="S1060" s="13">
        <v>43830</v>
      </c>
    </row>
    <row r="1061" spans="1:19" s="16" customFormat="1" x14ac:dyDescent="0.3">
      <c r="A1061" s="7">
        <v>41</v>
      </c>
      <c r="B1061" s="8" t="s">
        <v>893</v>
      </c>
      <c r="C1061" s="9">
        <v>1990</v>
      </c>
      <c r="D1061" s="10">
        <v>0</v>
      </c>
      <c r="E1061" s="25" t="s">
        <v>69</v>
      </c>
      <c r="F1061" s="10">
        <v>9</v>
      </c>
      <c r="G1061" s="10">
        <v>2</v>
      </c>
      <c r="H1061" s="15">
        <v>4849.82</v>
      </c>
      <c r="I1061" s="15">
        <v>4193.09</v>
      </c>
      <c r="J1061" s="12">
        <v>4139.09</v>
      </c>
      <c r="K1061" s="11">
        <v>234</v>
      </c>
      <c r="L1061" s="17">
        <v>4000000</v>
      </c>
      <c r="M1061" s="12">
        <v>0</v>
      </c>
      <c r="N1061" s="12">
        <f t="shared" si="257"/>
        <v>400000</v>
      </c>
      <c r="O1061" s="12">
        <f t="shared" si="258"/>
        <v>180000</v>
      </c>
      <c r="P1061" s="12">
        <f t="shared" si="259"/>
        <v>3420000</v>
      </c>
      <c r="Q1061" s="12">
        <f t="shared" si="260"/>
        <v>953.95042796601069</v>
      </c>
      <c r="R1061" s="12">
        <v>17606.61</v>
      </c>
      <c r="S1061" s="13">
        <v>43830</v>
      </c>
    </row>
    <row r="1062" spans="1:19" s="16" customFormat="1" x14ac:dyDescent="0.3">
      <c r="A1062" s="7">
        <v>42</v>
      </c>
      <c r="B1062" s="8" t="s">
        <v>894</v>
      </c>
      <c r="C1062" s="9">
        <v>1986</v>
      </c>
      <c r="D1062" s="10">
        <v>0</v>
      </c>
      <c r="E1062" s="25" t="s">
        <v>69</v>
      </c>
      <c r="F1062" s="10">
        <v>5</v>
      </c>
      <c r="G1062" s="10">
        <v>4</v>
      </c>
      <c r="H1062" s="15">
        <v>5206</v>
      </c>
      <c r="I1062" s="15">
        <v>4737</v>
      </c>
      <c r="J1062" s="12">
        <v>4737</v>
      </c>
      <c r="K1062" s="11">
        <v>233</v>
      </c>
      <c r="L1062" s="12">
        <v>11182183.720000001</v>
      </c>
      <c r="M1062" s="12">
        <v>0</v>
      </c>
      <c r="N1062" s="12">
        <f t="shared" si="257"/>
        <v>1118218.3700000001</v>
      </c>
      <c r="O1062" s="12">
        <f t="shared" si="258"/>
        <v>503198.27</v>
      </c>
      <c r="P1062" s="12">
        <f t="shared" si="259"/>
        <v>9560767.0800000001</v>
      </c>
      <c r="Q1062" s="12">
        <f t="shared" si="260"/>
        <v>2360.6045429596793</v>
      </c>
      <c r="R1062" s="12">
        <v>17606.61</v>
      </c>
      <c r="S1062" s="13">
        <v>43830</v>
      </c>
    </row>
    <row r="1063" spans="1:19" s="16" customFormat="1" x14ac:dyDescent="0.3">
      <c r="A1063" s="7">
        <v>43</v>
      </c>
      <c r="B1063" s="8" t="s">
        <v>895</v>
      </c>
      <c r="C1063" s="9">
        <v>1986</v>
      </c>
      <c r="D1063" s="10">
        <v>0</v>
      </c>
      <c r="E1063" s="25" t="s">
        <v>69</v>
      </c>
      <c r="F1063" s="10">
        <v>5</v>
      </c>
      <c r="G1063" s="10">
        <v>3</v>
      </c>
      <c r="H1063" s="15">
        <v>3797.4</v>
      </c>
      <c r="I1063" s="15">
        <v>3580.8</v>
      </c>
      <c r="J1063" s="12">
        <v>3580.8</v>
      </c>
      <c r="K1063" s="11">
        <v>181</v>
      </c>
      <c r="L1063" s="12">
        <v>8559722.7899999991</v>
      </c>
      <c r="M1063" s="12">
        <v>0</v>
      </c>
      <c r="N1063" s="12">
        <f t="shared" si="257"/>
        <v>855972.28</v>
      </c>
      <c r="O1063" s="12">
        <f t="shared" si="258"/>
        <v>385187.53</v>
      </c>
      <c r="P1063" s="12">
        <f t="shared" si="259"/>
        <v>7318562.9799999986</v>
      </c>
      <c r="Q1063" s="12">
        <f t="shared" si="260"/>
        <v>2390.4498408176942</v>
      </c>
      <c r="R1063" s="12">
        <v>17606.61</v>
      </c>
      <c r="S1063" s="13">
        <v>43830</v>
      </c>
    </row>
    <row r="1064" spans="1:19" s="16" customFormat="1" x14ac:dyDescent="0.3">
      <c r="A1064" s="7">
        <v>44</v>
      </c>
      <c r="B1064" s="8" t="s">
        <v>896</v>
      </c>
      <c r="C1064" s="9">
        <v>1986</v>
      </c>
      <c r="D1064" s="10">
        <v>0</v>
      </c>
      <c r="E1064" s="25" t="s">
        <v>69</v>
      </c>
      <c r="F1064" s="10">
        <v>5</v>
      </c>
      <c r="G1064" s="10">
        <v>2</v>
      </c>
      <c r="H1064" s="15">
        <v>2466.9</v>
      </c>
      <c r="I1064" s="15">
        <v>2340.1999999999998</v>
      </c>
      <c r="J1064" s="12">
        <v>2338.3000000000002</v>
      </c>
      <c r="K1064" s="11">
        <v>110</v>
      </c>
      <c r="L1064" s="12">
        <v>5917802.6799999997</v>
      </c>
      <c r="M1064" s="12">
        <v>0</v>
      </c>
      <c r="N1064" s="12">
        <f t="shared" si="257"/>
        <v>591780.27</v>
      </c>
      <c r="O1064" s="12">
        <f t="shared" si="258"/>
        <v>266301.12</v>
      </c>
      <c r="P1064" s="12">
        <f t="shared" si="259"/>
        <v>5059721.29</v>
      </c>
      <c r="Q1064" s="12">
        <f t="shared" si="260"/>
        <v>2528.7593709939324</v>
      </c>
      <c r="R1064" s="12">
        <v>17606.61</v>
      </c>
      <c r="S1064" s="13">
        <v>43830</v>
      </c>
    </row>
    <row r="1065" spans="1:19" s="16" customFormat="1" x14ac:dyDescent="0.3">
      <c r="A1065" s="7">
        <v>45</v>
      </c>
      <c r="B1065" s="8" t="s">
        <v>240</v>
      </c>
      <c r="C1065" s="9">
        <v>1989</v>
      </c>
      <c r="D1065" s="10">
        <v>0</v>
      </c>
      <c r="E1065" s="25" t="s">
        <v>69</v>
      </c>
      <c r="F1065" s="10">
        <v>9</v>
      </c>
      <c r="G1065" s="10">
        <v>3</v>
      </c>
      <c r="H1065" s="15">
        <v>7358.01</v>
      </c>
      <c r="I1065" s="15">
        <v>6440.73</v>
      </c>
      <c r="J1065" s="12">
        <v>6322.63</v>
      </c>
      <c r="K1065" s="11">
        <v>365</v>
      </c>
      <c r="L1065" s="17">
        <v>4000000</v>
      </c>
      <c r="M1065" s="12">
        <v>0</v>
      </c>
      <c r="N1065" s="12">
        <f t="shared" si="257"/>
        <v>400000</v>
      </c>
      <c r="O1065" s="12">
        <f t="shared" si="258"/>
        <v>180000</v>
      </c>
      <c r="P1065" s="12">
        <f t="shared" si="259"/>
        <v>3420000</v>
      </c>
      <c r="Q1065" s="12">
        <f t="shared" si="260"/>
        <v>621.0476141679593</v>
      </c>
      <c r="R1065" s="12">
        <v>17606.61</v>
      </c>
      <c r="S1065" s="13">
        <v>43830</v>
      </c>
    </row>
    <row r="1066" spans="1:19" s="16" customFormat="1" x14ac:dyDescent="0.3">
      <c r="A1066" s="7">
        <v>46</v>
      </c>
      <c r="B1066" s="8" t="s">
        <v>897</v>
      </c>
      <c r="C1066" s="9">
        <v>1989</v>
      </c>
      <c r="D1066" s="10">
        <v>0</v>
      </c>
      <c r="E1066" s="25" t="s">
        <v>69</v>
      </c>
      <c r="F1066" s="10">
        <v>9</v>
      </c>
      <c r="G1066" s="10">
        <v>3</v>
      </c>
      <c r="H1066" s="15">
        <v>7953.26</v>
      </c>
      <c r="I1066" s="15">
        <v>6496.77</v>
      </c>
      <c r="J1066" s="12">
        <v>6385.87</v>
      </c>
      <c r="K1066" s="11">
        <v>348</v>
      </c>
      <c r="L1066" s="17">
        <v>6000000</v>
      </c>
      <c r="M1066" s="12">
        <v>0</v>
      </c>
      <c r="N1066" s="12">
        <f t="shared" si="257"/>
        <v>600000</v>
      </c>
      <c r="O1066" s="12">
        <f t="shared" si="258"/>
        <v>270000</v>
      </c>
      <c r="P1066" s="12">
        <f t="shared" si="259"/>
        <v>5130000</v>
      </c>
      <c r="Q1066" s="12">
        <f t="shared" si="260"/>
        <v>923.5358493528322</v>
      </c>
      <c r="R1066" s="12">
        <v>17606.61</v>
      </c>
      <c r="S1066" s="13">
        <v>43830</v>
      </c>
    </row>
    <row r="1067" spans="1:19" s="16" customFormat="1" x14ac:dyDescent="0.3">
      <c r="A1067" s="7">
        <v>47</v>
      </c>
      <c r="B1067" s="8" t="s">
        <v>332</v>
      </c>
      <c r="C1067" s="9">
        <v>1986</v>
      </c>
      <c r="D1067" s="10">
        <v>0</v>
      </c>
      <c r="E1067" s="25" t="s">
        <v>69</v>
      </c>
      <c r="F1067" s="10">
        <v>5</v>
      </c>
      <c r="G1067" s="10">
        <v>3</v>
      </c>
      <c r="H1067" s="15">
        <v>3862.5</v>
      </c>
      <c r="I1067" s="15">
        <v>3514</v>
      </c>
      <c r="J1067" s="12">
        <v>3339.9</v>
      </c>
      <c r="K1067" s="11">
        <v>184</v>
      </c>
      <c r="L1067" s="12">
        <v>8367661.7000000002</v>
      </c>
      <c r="M1067" s="12">
        <v>0</v>
      </c>
      <c r="N1067" s="12">
        <f t="shared" si="257"/>
        <v>836766.17</v>
      </c>
      <c r="O1067" s="12">
        <f t="shared" si="258"/>
        <v>376544.78</v>
      </c>
      <c r="P1067" s="12">
        <f t="shared" si="259"/>
        <v>7154350.75</v>
      </c>
      <c r="Q1067" s="12">
        <f t="shared" si="260"/>
        <v>2381.2355435401255</v>
      </c>
      <c r="R1067" s="12">
        <v>17606.61</v>
      </c>
      <c r="S1067" s="13">
        <v>43830</v>
      </c>
    </row>
    <row r="1068" spans="1:19" s="16" customFormat="1" x14ac:dyDescent="0.3">
      <c r="A1068" s="7">
        <v>48</v>
      </c>
      <c r="B1068" s="8" t="s">
        <v>898</v>
      </c>
      <c r="C1068" s="9">
        <v>1986</v>
      </c>
      <c r="D1068" s="10">
        <v>0</v>
      </c>
      <c r="E1068" s="25" t="s">
        <v>69</v>
      </c>
      <c r="F1068" s="10">
        <v>5</v>
      </c>
      <c r="G1068" s="10">
        <v>3</v>
      </c>
      <c r="H1068" s="15">
        <v>4091.23</v>
      </c>
      <c r="I1068" s="15">
        <v>3431.33</v>
      </c>
      <c r="J1068" s="12">
        <v>3349.4</v>
      </c>
      <c r="K1068" s="11">
        <v>180</v>
      </c>
      <c r="L1068" s="12">
        <v>3876141.36</v>
      </c>
      <c r="M1068" s="12">
        <v>0</v>
      </c>
      <c r="N1068" s="12">
        <f t="shared" si="257"/>
        <v>387614.14</v>
      </c>
      <c r="O1068" s="12">
        <f t="shared" si="258"/>
        <v>174426.36</v>
      </c>
      <c r="P1068" s="12">
        <f t="shared" si="259"/>
        <v>3314100.86</v>
      </c>
      <c r="Q1068" s="12">
        <f t="shared" si="260"/>
        <v>1129.6323466410984</v>
      </c>
      <c r="R1068" s="12">
        <v>17606.61</v>
      </c>
      <c r="S1068" s="13">
        <v>43830</v>
      </c>
    </row>
    <row r="1069" spans="1:19" s="16" customFormat="1" x14ac:dyDescent="0.3">
      <c r="A1069" s="7">
        <v>49</v>
      </c>
      <c r="B1069" s="8" t="s">
        <v>899</v>
      </c>
      <c r="C1069" s="9">
        <v>1986</v>
      </c>
      <c r="D1069" s="10">
        <v>0</v>
      </c>
      <c r="E1069" s="25" t="s">
        <v>69</v>
      </c>
      <c r="F1069" s="10">
        <v>5</v>
      </c>
      <c r="G1069" s="10">
        <v>4</v>
      </c>
      <c r="H1069" s="15">
        <v>5522.57</v>
      </c>
      <c r="I1069" s="15">
        <v>4753.33</v>
      </c>
      <c r="J1069" s="12">
        <v>4671.2299999999996</v>
      </c>
      <c r="K1069" s="11">
        <v>232</v>
      </c>
      <c r="L1069" s="12">
        <v>11032219.57</v>
      </c>
      <c r="M1069" s="12">
        <v>0</v>
      </c>
      <c r="N1069" s="12">
        <f t="shared" si="257"/>
        <v>1103221.96</v>
      </c>
      <c r="O1069" s="12">
        <f t="shared" si="258"/>
        <v>496449.88</v>
      </c>
      <c r="P1069" s="12">
        <f t="shared" si="259"/>
        <v>9432547.7300000004</v>
      </c>
      <c r="Q1069" s="12">
        <f t="shared" si="260"/>
        <v>2320.9454361468697</v>
      </c>
      <c r="R1069" s="12">
        <v>17606.61</v>
      </c>
      <c r="S1069" s="13">
        <v>43830</v>
      </c>
    </row>
    <row r="1070" spans="1:19" s="16" customFormat="1" x14ac:dyDescent="0.3">
      <c r="A1070" s="7">
        <v>50</v>
      </c>
      <c r="B1070" s="8" t="s">
        <v>900</v>
      </c>
      <c r="C1070" s="9">
        <v>1986</v>
      </c>
      <c r="D1070" s="10">
        <v>0</v>
      </c>
      <c r="E1070" s="25" t="s">
        <v>69</v>
      </c>
      <c r="F1070" s="10">
        <v>5</v>
      </c>
      <c r="G1070" s="10">
        <v>3</v>
      </c>
      <c r="H1070" s="15">
        <v>4029.59</v>
      </c>
      <c r="I1070" s="15">
        <v>3695.24</v>
      </c>
      <c r="J1070" s="12">
        <v>2871.54</v>
      </c>
      <c r="K1070" s="11">
        <v>157</v>
      </c>
      <c r="L1070" s="12">
        <v>8673862.3399999999</v>
      </c>
      <c r="M1070" s="12">
        <v>0</v>
      </c>
      <c r="N1070" s="12">
        <f t="shared" si="257"/>
        <v>867386.23</v>
      </c>
      <c r="O1070" s="12">
        <f t="shared" si="258"/>
        <v>390323.8</v>
      </c>
      <c r="P1070" s="12">
        <f>L1070-(M1070+N1070+O1070)</f>
        <v>7416152.3099999996</v>
      </c>
      <c r="Q1070" s="12">
        <f t="shared" si="260"/>
        <v>2347.3068975222177</v>
      </c>
      <c r="R1070" s="12">
        <v>17606.61</v>
      </c>
      <c r="S1070" s="13">
        <v>43830</v>
      </c>
    </row>
    <row r="1071" spans="1:19" s="49" customFormat="1" ht="15" customHeight="1" x14ac:dyDescent="0.3">
      <c r="A1071" s="204" t="s">
        <v>110</v>
      </c>
      <c r="B1071" s="205"/>
      <c r="C1071" s="206"/>
      <c r="D1071" s="19"/>
      <c r="E1071" s="47"/>
      <c r="F1071" s="19"/>
      <c r="G1071" s="19"/>
      <c r="H1071" s="48">
        <f t="shared" ref="H1071:P1071" si="261">ROUND(SUM(H1058:H1070),2)</f>
        <v>70856.91</v>
      </c>
      <c r="I1071" s="48">
        <f t="shared" si="261"/>
        <v>62015.81</v>
      </c>
      <c r="J1071" s="48">
        <f t="shared" si="261"/>
        <v>59979.199999999997</v>
      </c>
      <c r="K1071" s="48">
        <f t="shared" si="261"/>
        <v>3321</v>
      </c>
      <c r="L1071" s="48">
        <f t="shared" si="261"/>
        <v>89609594.159999996</v>
      </c>
      <c r="M1071" s="48">
        <f t="shared" si="261"/>
        <v>0</v>
      </c>
      <c r="N1071" s="48">
        <f t="shared" si="261"/>
        <v>8960959.4199999999</v>
      </c>
      <c r="O1071" s="48">
        <f t="shared" si="261"/>
        <v>4032431.74</v>
      </c>
      <c r="P1071" s="48">
        <f t="shared" si="261"/>
        <v>76616203</v>
      </c>
      <c r="Q1071" s="17">
        <f>L1071/I1071</f>
        <v>1444.9475732075418</v>
      </c>
      <c r="R1071" s="17"/>
      <c r="S1071" s="30"/>
    </row>
    <row r="1072" spans="1:19" s="6" customFormat="1" ht="15.6" x14ac:dyDescent="0.3">
      <c r="A1072" s="10"/>
      <c r="B1072" s="195" t="s">
        <v>569</v>
      </c>
      <c r="C1072" s="195"/>
      <c r="D1072" s="96"/>
      <c r="E1072" s="10"/>
      <c r="F1072" s="10"/>
      <c r="G1072" s="10"/>
      <c r="H1072" s="10"/>
      <c r="I1072" s="10"/>
      <c r="J1072" s="10"/>
      <c r="K1072" s="10"/>
      <c r="L1072" s="12"/>
      <c r="M1072" s="12"/>
      <c r="N1072" s="12"/>
      <c r="O1072" s="12"/>
      <c r="P1072" s="12"/>
      <c r="Q1072" s="12"/>
      <c r="R1072" s="12"/>
      <c r="S1072" s="10"/>
    </row>
    <row r="1073" spans="1:19" s="2" customFormat="1" ht="13.2" x14ac:dyDescent="0.3">
      <c r="A1073" s="10">
        <v>51</v>
      </c>
      <c r="B1073" s="8" t="s">
        <v>901</v>
      </c>
      <c r="C1073" s="9">
        <v>1984</v>
      </c>
      <c r="D1073" s="10">
        <v>0</v>
      </c>
      <c r="E1073" s="25" t="s">
        <v>29</v>
      </c>
      <c r="F1073" s="10">
        <v>2</v>
      </c>
      <c r="G1073" s="10">
        <v>3</v>
      </c>
      <c r="H1073" s="15">
        <v>812</v>
      </c>
      <c r="I1073" s="15">
        <v>660.9</v>
      </c>
      <c r="J1073" s="12">
        <v>660.9</v>
      </c>
      <c r="K1073" s="11">
        <v>40</v>
      </c>
      <c r="L1073" s="1">
        <v>229391.78</v>
      </c>
      <c r="M1073" s="12">
        <v>0</v>
      </c>
      <c r="N1073" s="12">
        <v>0</v>
      </c>
      <c r="O1073" s="12">
        <f t="shared" ref="O1073:O1083" si="262">ROUND(L1073*0.045,2)</f>
        <v>10322.629999999999</v>
      </c>
      <c r="P1073" s="12">
        <f t="shared" ref="P1073:P1083" si="263">L1073-(M1073+N1073+O1073)</f>
        <v>219069.15</v>
      </c>
      <c r="Q1073" s="12">
        <f t="shared" ref="Q1073:Q1083" si="264">L1073/I1073</f>
        <v>347.08999848691178</v>
      </c>
      <c r="R1073" s="12">
        <v>27958.74</v>
      </c>
      <c r="S1073" s="13">
        <v>43830</v>
      </c>
    </row>
    <row r="1074" spans="1:19" s="2" customFormat="1" ht="13.2" x14ac:dyDescent="0.3">
      <c r="A1074" s="10">
        <v>52</v>
      </c>
      <c r="B1074" s="8" t="s">
        <v>1273</v>
      </c>
      <c r="C1074" s="9">
        <v>1979</v>
      </c>
      <c r="D1074" s="10">
        <v>0</v>
      </c>
      <c r="E1074" s="25" t="s">
        <v>29</v>
      </c>
      <c r="F1074" s="10">
        <v>5</v>
      </c>
      <c r="G1074" s="10">
        <v>4</v>
      </c>
      <c r="H1074" s="15">
        <v>3184.3</v>
      </c>
      <c r="I1074" s="15">
        <v>2571.6999999999998</v>
      </c>
      <c r="J1074" s="12">
        <v>2058</v>
      </c>
      <c r="K1074" s="11">
        <v>247</v>
      </c>
      <c r="L1074" s="1">
        <v>1219902.95</v>
      </c>
      <c r="M1074" s="12">
        <v>0</v>
      </c>
      <c r="N1074" s="12">
        <v>0</v>
      </c>
      <c r="O1074" s="12">
        <v>0</v>
      </c>
      <c r="P1074" s="12">
        <f t="shared" si="263"/>
        <v>1219902.95</v>
      </c>
      <c r="Q1074" s="12">
        <f t="shared" si="264"/>
        <v>474.3566317999767</v>
      </c>
      <c r="R1074" s="12">
        <v>24736.34</v>
      </c>
      <c r="S1074" s="13">
        <v>43830</v>
      </c>
    </row>
    <row r="1075" spans="1:19" s="2" customFormat="1" ht="13.2" x14ac:dyDescent="0.3">
      <c r="A1075" s="10">
        <v>53</v>
      </c>
      <c r="B1075" s="8" t="s">
        <v>1274</v>
      </c>
      <c r="C1075" s="9">
        <v>1976</v>
      </c>
      <c r="D1075" s="10">
        <v>0</v>
      </c>
      <c r="E1075" s="25" t="s">
        <v>29</v>
      </c>
      <c r="F1075" s="10">
        <v>2</v>
      </c>
      <c r="G1075" s="10">
        <v>3</v>
      </c>
      <c r="H1075" s="15">
        <v>1022.9</v>
      </c>
      <c r="I1075" s="15">
        <v>949.7</v>
      </c>
      <c r="J1075" s="12">
        <v>832.2</v>
      </c>
      <c r="K1075" s="11">
        <v>59</v>
      </c>
      <c r="L1075" s="1">
        <v>417763.53</v>
      </c>
      <c r="M1075" s="12">
        <v>0</v>
      </c>
      <c r="N1075" s="12">
        <v>0</v>
      </c>
      <c r="O1075" s="12">
        <v>0</v>
      </c>
      <c r="P1075" s="12">
        <f t="shared" si="263"/>
        <v>417763.53</v>
      </c>
      <c r="Q1075" s="12">
        <f t="shared" si="264"/>
        <v>439.88999684110775</v>
      </c>
      <c r="R1075" s="12">
        <v>24736.34</v>
      </c>
      <c r="S1075" s="13">
        <v>43830</v>
      </c>
    </row>
    <row r="1076" spans="1:19" s="2" customFormat="1" ht="13.2" x14ac:dyDescent="0.3">
      <c r="A1076" s="10">
        <v>54</v>
      </c>
      <c r="B1076" s="8" t="s">
        <v>902</v>
      </c>
      <c r="C1076" s="9">
        <v>1985</v>
      </c>
      <c r="D1076" s="10">
        <v>0</v>
      </c>
      <c r="E1076" s="25" t="s">
        <v>29</v>
      </c>
      <c r="F1076" s="10">
        <v>9</v>
      </c>
      <c r="G1076" s="10">
        <v>6</v>
      </c>
      <c r="H1076" s="15">
        <v>15811.8</v>
      </c>
      <c r="I1076" s="15">
        <v>13186.4</v>
      </c>
      <c r="J1076" s="12">
        <v>12708.3</v>
      </c>
      <c r="K1076" s="11">
        <v>640</v>
      </c>
      <c r="L1076" s="12">
        <v>40720201.859999999</v>
      </c>
      <c r="M1076" s="12">
        <v>0</v>
      </c>
      <c r="N1076" s="12">
        <v>0</v>
      </c>
      <c r="O1076" s="12">
        <f t="shared" si="262"/>
        <v>1832409.08</v>
      </c>
      <c r="P1076" s="12">
        <f t="shared" si="263"/>
        <v>38887792.780000001</v>
      </c>
      <c r="Q1076" s="12">
        <f t="shared" si="264"/>
        <v>3088.0453998058606</v>
      </c>
      <c r="R1076" s="12">
        <v>29036.9</v>
      </c>
      <c r="S1076" s="13">
        <v>43830</v>
      </c>
    </row>
    <row r="1077" spans="1:19" s="2" customFormat="1" ht="13.2" x14ac:dyDescent="0.3">
      <c r="A1077" s="10">
        <v>55</v>
      </c>
      <c r="B1077" s="8" t="s">
        <v>903</v>
      </c>
      <c r="C1077" s="9">
        <v>1984</v>
      </c>
      <c r="D1077" s="10">
        <v>0</v>
      </c>
      <c r="E1077" s="25" t="s">
        <v>29</v>
      </c>
      <c r="F1077" s="10">
        <v>5</v>
      </c>
      <c r="G1077" s="10">
        <v>4</v>
      </c>
      <c r="H1077" s="15">
        <v>3342.3</v>
      </c>
      <c r="I1077" s="15">
        <v>3304.5</v>
      </c>
      <c r="J1077" s="12">
        <v>2925</v>
      </c>
      <c r="K1077" s="11">
        <v>191</v>
      </c>
      <c r="L1077" s="12">
        <v>16501417.300000001</v>
      </c>
      <c r="M1077" s="12">
        <v>0</v>
      </c>
      <c r="N1077" s="12">
        <v>0</v>
      </c>
      <c r="O1077" s="12">
        <f t="shared" si="262"/>
        <v>742563.78</v>
      </c>
      <c r="P1077" s="12">
        <f t="shared" si="263"/>
        <v>15758853.520000001</v>
      </c>
      <c r="Q1077" s="12">
        <f t="shared" si="264"/>
        <v>4993.6200030261771</v>
      </c>
      <c r="R1077" s="12">
        <v>27958.74</v>
      </c>
      <c r="S1077" s="13">
        <v>43830</v>
      </c>
    </row>
    <row r="1078" spans="1:19" s="2" customFormat="1" ht="13.2" x14ac:dyDescent="0.3">
      <c r="A1078" s="10">
        <v>56</v>
      </c>
      <c r="B1078" s="8" t="s">
        <v>904</v>
      </c>
      <c r="C1078" s="9">
        <v>1980</v>
      </c>
      <c r="D1078" s="10">
        <v>0</v>
      </c>
      <c r="E1078" s="25" t="s">
        <v>29</v>
      </c>
      <c r="F1078" s="10">
        <v>5</v>
      </c>
      <c r="G1078" s="10">
        <v>4</v>
      </c>
      <c r="H1078" s="15">
        <v>3112.1</v>
      </c>
      <c r="I1078" s="15">
        <v>2711.6</v>
      </c>
      <c r="J1078" s="12">
        <v>2661.2</v>
      </c>
      <c r="K1078" s="11">
        <v>147</v>
      </c>
      <c r="L1078" s="12">
        <v>11716185.779999999</v>
      </c>
      <c r="M1078" s="12">
        <v>0</v>
      </c>
      <c r="N1078" s="12">
        <v>0</v>
      </c>
      <c r="O1078" s="12">
        <f t="shared" si="262"/>
        <v>527228.36</v>
      </c>
      <c r="P1078" s="12">
        <f t="shared" si="263"/>
        <v>11188957.42</v>
      </c>
      <c r="Q1078" s="12">
        <f t="shared" si="264"/>
        <v>4320.7647809411419</v>
      </c>
      <c r="R1078" s="12">
        <v>27958.74</v>
      </c>
      <c r="S1078" s="13">
        <v>43830</v>
      </c>
    </row>
    <row r="1079" spans="1:19" s="2" customFormat="1" ht="13.2" x14ac:dyDescent="0.3">
      <c r="A1079" s="10">
        <v>57</v>
      </c>
      <c r="B1079" s="8" t="s">
        <v>905</v>
      </c>
      <c r="C1079" s="9">
        <v>1982</v>
      </c>
      <c r="D1079" s="10">
        <v>0</v>
      </c>
      <c r="E1079" s="25" t="s">
        <v>29</v>
      </c>
      <c r="F1079" s="10">
        <v>5</v>
      </c>
      <c r="G1079" s="10">
        <v>6</v>
      </c>
      <c r="H1079" s="15">
        <v>4896.1000000000004</v>
      </c>
      <c r="I1079" s="15">
        <v>4235.3999999999996</v>
      </c>
      <c r="J1079" s="12">
        <v>4235.3999999999996</v>
      </c>
      <c r="K1079" s="11">
        <v>201</v>
      </c>
      <c r="L1079" s="12">
        <v>34130445.469999999</v>
      </c>
      <c r="M1079" s="12">
        <v>0</v>
      </c>
      <c r="N1079" s="12">
        <v>0</v>
      </c>
      <c r="O1079" s="12">
        <f t="shared" si="262"/>
        <v>1535870.05</v>
      </c>
      <c r="P1079" s="12">
        <f t="shared" si="263"/>
        <v>32594575.419999998</v>
      </c>
      <c r="Q1079" s="12">
        <f t="shared" si="264"/>
        <v>8058.3759432403085</v>
      </c>
      <c r="R1079" s="12">
        <v>27958.74</v>
      </c>
      <c r="S1079" s="13">
        <v>43830</v>
      </c>
    </row>
    <row r="1080" spans="1:19" s="2" customFormat="1" ht="13.2" x14ac:dyDescent="0.3">
      <c r="A1080" s="10">
        <v>58</v>
      </c>
      <c r="B1080" s="8" t="s">
        <v>906</v>
      </c>
      <c r="C1080" s="9">
        <v>1981</v>
      </c>
      <c r="D1080" s="10">
        <v>0</v>
      </c>
      <c r="E1080" s="25" t="s">
        <v>29</v>
      </c>
      <c r="F1080" s="10">
        <v>5</v>
      </c>
      <c r="G1080" s="10">
        <v>4</v>
      </c>
      <c r="H1080" s="15">
        <v>3262</v>
      </c>
      <c r="I1080" s="15">
        <v>2843.7</v>
      </c>
      <c r="J1080" s="12">
        <v>2843.7</v>
      </c>
      <c r="K1080" s="11">
        <v>129</v>
      </c>
      <c r="L1080" s="12">
        <v>13087663.869999999</v>
      </c>
      <c r="M1080" s="12">
        <v>0</v>
      </c>
      <c r="N1080" s="12">
        <v>0</v>
      </c>
      <c r="O1080" s="12">
        <f t="shared" si="262"/>
        <v>588944.87</v>
      </c>
      <c r="P1080" s="12">
        <f t="shared" si="263"/>
        <v>12498719</v>
      </c>
      <c r="Q1080" s="12">
        <f t="shared" si="264"/>
        <v>4602.3363470126951</v>
      </c>
      <c r="R1080" s="12">
        <v>27958.74</v>
      </c>
      <c r="S1080" s="13">
        <v>43830</v>
      </c>
    </row>
    <row r="1081" spans="1:19" s="2" customFormat="1" ht="13.2" x14ac:dyDescent="0.3">
      <c r="A1081" s="10">
        <v>59</v>
      </c>
      <c r="B1081" s="8" t="s">
        <v>907</v>
      </c>
      <c r="C1081" s="9">
        <v>1985</v>
      </c>
      <c r="D1081" s="10">
        <v>0</v>
      </c>
      <c r="E1081" s="25" t="s">
        <v>54</v>
      </c>
      <c r="F1081" s="10">
        <v>2</v>
      </c>
      <c r="G1081" s="10">
        <v>3</v>
      </c>
      <c r="H1081" s="15">
        <v>849.7</v>
      </c>
      <c r="I1081" s="15">
        <v>742.8</v>
      </c>
      <c r="J1081" s="12">
        <v>742.8</v>
      </c>
      <c r="K1081" s="11">
        <v>41</v>
      </c>
      <c r="L1081" s="12">
        <v>3833247.51</v>
      </c>
      <c r="M1081" s="12">
        <v>0</v>
      </c>
      <c r="N1081" s="12">
        <v>0</v>
      </c>
      <c r="O1081" s="12">
        <f t="shared" si="262"/>
        <v>172496.14</v>
      </c>
      <c r="P1081" s="12">
        <f t="shared" si="263"/>
        <v>3660751.3699999996</v>
      </c>
      <c r="Q1081" s="12">
        <f t="shared" si="264"/>
        <v>5160.5378432956386</v>
      </c>
      <c r="R1081" s="12">
        <v>10685.67</v>
      </c>
      <c r="S1081" s="13">
        <v>43830</v>
      </c>
    </row>
    <row r="1082" spans="1:19" s="2" customFormat="1" ht="13.2" x14ac:dyDescent="0.3">
      <c r="A1082" s="10">
        <v>60</v>
      </c>
      <c r="B1082" s="8" t="s">
        <v>908</v>
      </c>
      <c r="C1082" s="9">
        <v>1985</v>
      </c>
      <c r="D1082" s="10">
        <v>0</v>
      </c>
      <c r="E1082" s="25" t="s">
        <v>54</v>
      </c>
      <c r="F1082" s="10">
        <v>2</v>
      </c>
      <c r="G1082" s="10">
        <v>3</v>
      </c>
      <c r="H1082" s="15">
        <v>830</v>
      </c>
      <c r="I1082" s="15">
        <v>731.3</v>
      </c>
      <c r="J1082" s="12">
        <v>731.3</v>
      </c>
      <c r="K1082" s="11">
        <v>46</v>
      </c>
      <c r="L1082" s="12">
        <v>1392175.81</v>
      </c>
      <c r="M1082" s="12">
        <v>0</v>
      </c>
      <c r="N1082" s="12">
        <v>0</v>
      </c>
      <c r="O1082" s="12">
        <f t="shared" si="262"/>
        <v>62647.91</v>
      </c>
      <c r="P1082" s="12">
        <f t="shared" si="263"/>
        <v>1329527.9000000001</v>
      </c>
      <c r="Q1082" s="12">
        <f t="shared" si="264"/>
        <v>1903.7000000000003</v>
      </c>
      <c r="R1082" s="12">
        <v>10685.67</v>
      </c>
      <c r="S1082" s="13">
        <v>43830</v>
      </c>
    </row>
    <row r="1083" spans="1:19" s="2" customFormat="1" ht="13.2" x14ac:dyDescent="0.3">
      <c r="A1083" s="10">
        <v>61</v>
      </c>
      <c r="B1083" s="8" t="s">
        <v>909</v>
      </c>
      <c r="C1083" s="9">
        <v>1983</v>
      </c>
      <c r="D1083" s="10">
        <v>0</v>
      </c>
      <c r="E1083" s="25" t="s">
        <v>29</v>
      </c>
      <c r="F1083" s="10">
        <v>2</v>
      </c>
      <c r="G1083" s="10">
        <v>2</v>
      </c>
      <c r="H1083" s="15">
        <v>1181</v>
      </c>
      <c r="I1083" s="15">
        <v>1061</v>
      </c>
      <c r="J1083" s="12">
        <v>1061</v>
      </c>
      <c r="K1083" s="11">
        <v>63</v>
      </c>
      <c r="L1083" s="12">
        <v>3727440.83</v>
      </c>
      <c r="M1083" s="12">
        <v>0</v>
      </c>
      <c r="N1083" s="12">
        <v>0</v>
      </c>
      <c r="O1083" s="12">
        <f t="shared" si="262"/>
        <v>167734.84</v>
      </c>
      <c r="P1083" s="12">
        <f t="shared" si="263"/>
        <v>3559705.99</v>
      </c>
      <c r="Q1083" s="12">
        <f t="shared" si="264"/>
        <v>3513.1393308199813</v>
      </c>
      <c r="R1083" s="12">
        <v>27958.74</v>
      </c>
      <c r="S1083" s="13">
        <v>43830</v>
      </c>
    </row>
    <row r="1084" spans="1:19" s="2" customFormat="1" ht="13.2" x14ac:dyDescent="0.3">
      <c r="A1084" s="10"/>
      <c r="B1084" s="192" t="s">
        <v>118</v>
      </c>
      <c r="C1084" s="192"/>
      <c r="D1084" s="132"/>
      <c r="E1084" s="19"/>
      <c r="F1084" s="19"/>
      <c r="G1084" s="19"/>
      <c r="H1084" s="17">
        <f t="shared" ref="H1084:P1084" si="265">ROUND(SUM(H1073:H1083),2)</f>
        <v>38304.199999999997</v>
      </c>
      <c r="I1084" s="17">
        <f t="shared" si="265"/>
        <v>32999</v>
      </c>
      <c r="J1084" s="17">
        <f t="shared" si="265"/>
        <v>31459.8</v>
      </c>
      <c r="K1084" s="101">
        <f t="shared" si="265"/>
        <v>1804</v>
      </c>
      <c r="L1084" s="17">
        <f t="shared" si="265"/>
        <v>126975836.69</v>
      </c>
      <c r="M1084" s="17">
        <f t="shared" si="265"/>
        <v>0</v>
      </c>
      <c r="N1084" s="17">
        <f t="shared" si="265"/>
        <v>0</v>
      </c>
      <c r="O1084" s="17">
        <f t="shared" si="265"/>
        <v>5640217.6600000001</v>
      </c>
      <c r="P1084" s="17">
        <f t="shared" si="265"/>
        <v>121335619.03</v>
      </c>
      <c r="Q1084" s="17">
        <f>L1084/H1084</f>
        <v>3314.9324797280719</v>
      </c>
      <c r="R1084" s="17"/>
      <c r="S1084" s="19"/>
    </row>
    <row r="1085" spans="1:19" s="2" customFormat="1" ht="15.6" x14ac:dyDescent="0.3">
      <c r="A1085" s="59"/>
      <c r="B1085" s="188" t="s">
        <v>120</v>
      </c>
      <c r="C1085" s="189"/>
      <c r="D1085" s="133"/>
      <c r="E1085" s="19"/>
      <c r="F1085" s="19"/>
      <c r="G1085" s="19"/>
      <c r="H1085" s="17"/>
      <c r="I1085" s="17"/>
      <c r="J1085" s="17"/>
      <c r="K1085" s="101"/>
      <c r="L1085" s="17"/>
      <c r="M1085" s="17"/>
      <c r="N1085" s="52"/>
      <c r="O1085" s="52"/>
      <c r="P1085" s="52"/>
      <c r="Q1085" s="52"/>
      <c r="R1085" s="17"/>
      <c r="S1085" s="19"/>
    </row>
    <row r="1086" spans="1:19" s="16" customFormat="1" x14ac:dyDescent="0.3">
      <c r="A1086" s="7">
        <v>62</v>
      </c>
      <c r="B1086" s="8" t="s">
        <v>910</v>
      </c>
      <c r="C1086" s="9">
        <v>1989</v>
      </c>
      <c r="D1086" s="10">
        <v>0</v>
      </c>
      <c r="E1086" s="25" t="s">
        <v>69</v>
      </c>
      <c r="F1086" s="10">
        <v>9</v>
      </c>
      <c r="G1086" s="10">
        <v>4</v>
      </c>
      <c r="H1086" s="15">
        <v>6853.9</v>
      </c>
      <c r="I1086" s="15">
        <v>6853.9</v>
      </c>
      <c r="J1086" s="53">
        <v>6853.9</v>
      </c>
      <c r="K1086" s="11">
        <v>419</v>
      </c>
      <c r="L1086" s="12">
        <v>8000000</v>
      </c>
      <c r="M1086" s="12">
        <v>0</v>
      </c>
      <c r="N1086" s="12">
        <v>0</v>
      </c>
      <c r="O1086" s="12">
        <f t="shared" ref="O1086:O1092" si="266">ROUND(N1086*0.45,2)</f>
        <v>0</v>
      </c>
      <c r="P1086" s="12">
        <f t="shared" ref="P1086:P1104" si="267">L1086-(M1086+N1086+O1086)</f>
        <v>8000000</v>
      </c>
      <c r="Q1086" s="12">
        <v>1167.2186638264347</v>
      </c>
      <c r="R1086" s="12">
        <v>21030.3</v>
      </c>
      <c r="S1086" s="13">
        <v>43830</v>
      </c>
    </row>
    <row r="1087" spans="1:19" s="16" customFormat="1" x14ac:dyDescent="0.3">
      <c r="A1087" s="7">
        <v>63</v>
      </c>
      <c r="B1087" s="8" t="s">
        <v>136</v>
      </c>
      <c r="C1087" s="9">
        <v>1976</v>
      </c>
      <c r="D1087" s="10">
        <v>0</v>
      </c>
      <c r="E1087" s="25" t="s">
        <v>69</v>
      </c>
      <c r="F1087" s="10">
        <v>5</v>
      </c>
      <c r="G1087" s="10">
        <v>4</v>
      </c>
      <c r="H1087" s="15">
        <v>3539.6</v>
      </c>
      <c r="I1087" s="15">
        <v>3539.6</v>
      </c>
      <c r="J1087" s="53">
        <v>3401.2</v>
      </c>
      <c r="K1087" s="11">
        <v>130</v>
      </c>
      <c r="L1087" s="12">
        <v>1831079.1</v>
      </c>
      <c r="M1087" s="12">
        <v>0</v>
      </c>
      <c r="N1087" s="12">
        <v>0</v>
      </c>
      <c r="O1087" s="12">
        <f t="shared" ref="O1087" si="268">ROUND(N1087*0.45,2)</f>
        <v>0</v>
      </c>
      <c r="P1087" s="12">
        <f t="shared" ref="P1087" si="269">L1087-(M1087+N1087+O1087)</f>
        <v>1831079.1</v>
      </c>
      <c r="Q1087" s="12">
        <f>L1087/I1087</f>
        <v>517.31243643349535</v>
      </c>
      <c r="R1087" s="12">
        <v>17606.61</v>
      </c>
      <c r="S1087" s="13">
        <v>43100</v>
      </c>
    </row>
    <row r="1088" spans="1:19" s="16" customFormat="1" x14ac:dyDescent="0.3">
      <c r="A1088" s="7">
        <v>64</v>
      </c>
      <c r="B1088" s="8" t="s">
        <v>686</v>
      </c>
      <c r="C1088" s="9">
        <v>1974</v>
      </c>
      <c r="D1088" s="10">
        <v>0</v>
      </c>
      <c r="E1088" s="25" t="s">
        <v>69</v>
      </c>
      <c r="F1088" s="10">
        <v>5</v>
      </c>
      <c r="G1088" s="10">
        <v>4</v>
      </c>
      <c r="H1088" s="15">
        <v>3133.1</v>
      </c>
      <c r="I1088" s="15">
        <v>3133.1</v>
      </c>
      <c r="J1088" s="35">
        <v>3133.1</v>
      </c>
      <c r="K1088" s="11">
        <v>199</v>
      </c>
      <c r="L1088" s="1">
        <v>14033770.77</v>
      </c>
      <c r="M1088" s="12">
        <v>0</v>
      </c>
      <c r="N1088" s="12">
        <f>ROUND(L1088*10%,2)</f>
        <v>1403377.08</v>
      </c>
      <c r="O1088" s="12">
        <f t="shared" si="266"/>
        <v>631519.68999999994</v>
      </c>
      <c r="P1088" s="12">
        <f t="shared" si="267"/>
        <v>11998874</v>
      </c>
      <c r="Q1088" s="12">
        <v>4479.1965657017008</v>
      </c>
      <c r="R1088" s="12">
        <v>17606.61</v>
      </c>
      <c r="S1088" s="13">
        <v>43830</v>
      </c>
    </row>
    <row r="1089" spans="1:19" s="16" customFormat="1" x14ac:dyDescent="0.3">
      <c r="A1089" s="7">
        <v>65</v>
      </c>
      <c r="B1089" s="8" t="s">
        <v>687</v>
      </c>
      <c r="C1089" s="9">
        <v>1975</v>
      </c>
      <c r="D1089" s="10">
        <v>0</v>
      </c>
      <c r="E1089" s="25" t="s">
        <v>69</v>
      </c>
      <c r="F1089" s="10">
        <v>5</v>
      </c>
      <c r="G1089" s="10">
        <v>6</v>
      </c>
      <c r="H1089" s="15">
        <v>5058.3</v>
      </c>
      <c r="I1089" s="15">
        <v>5058.3</v>
      </c>
      <c r="J1089" s="35">
        <v>4943.7</v>
      </c>
      <c r="K1089" s="11">
        <v>225</v>
      </c>
      <c r="L1089" s="1">
        <v>18217720.390000001</v>
      </c>
      <c r="M1089" s="12">
        <v>0</v>
      </c>
      <c r="N1089" s="12">
        <f>ROUND(L1089*10%,2)</f>
        <v>1821772.04</v>
      </c>
      <c r="O1089" s="12">
        <f t="shared" si="266"/>
        <v>819797.42</v>
      </c>
      <c r="P1089" s="12">
        <f t="shared" si="267"/>
        <v>15576150.93</v>
      </c>
      <c r="Q1089" s="12">
        <v>3601.5500029654227</v>
      </c>
      <c r="R1089" s="12">
        <v>17606.61</v>
      </c>
      <c r="S1089" s="13">
        <v>43830</v>
      </c>
    </row>
    <row r="1090" spans="1:19" s="16" customFormat="1" x14ac:dyDescent="0.3">
      <c r="A1090" s="7">
        <v>66</v>
      </c>
      <c r="B1090" s="8" t="s">
        <v>697</v>
      </c>
      <c r="C1090" s="9">
        <v>1973</v>
      </c>
      <c r="D1090" s="10">
        <v>0</v>
      </c>
      <c r="E1090" s="25" t="s">
        <v>69</v>
      </c>
      <c r="F1090" s="10">
        <v>5</v>
      </c>
      <c r="G1090" s="10">
        <v>4</v>
      </c>
      <c r="H1090" s="15">
        <v>3198.3</v>
      </c>
      <c r="I1090" s="15">
        <v>3198.3</v>
      </c>
      <c r="J1090" s="35">
        <v>2859.6</v>
      </c>
      <c r="K1090" s="11">
        <v>161</v>
      </c>
      <c r="L1090" s="1">
        <v>11060329.09</v>
      </c>
      <c r="M1090" s="12">
        <v>0</v>
      </c>
      <c r="N1090" s="12">
        <f>ROUND(L1090*10%,2)</f>
        <v>1106032.9099999999</v>
      </c>
      <c r="O1090" s="12">
        <f t="shared" si="266"/>
        <v>497714.81</v>
      </c>
      <c r="P1090" s="12">
        <f t="shared" si="267"/>
        <v>9456581.3699999992</v>
      </c>
      <c r="Q1090" s="12">
        <v>3458.1900040646592</v>
      </c>
      <c r="R1090" s="12">
        <v>17606.61</v>
      </c>
      <c r="S1090" s="13">
        <v>43830</v>
      </c>
    </row>
    <row r="1091" spans="1:19" s="16" customFormat="1" x14ac:dyDescent="0.3">
      <c r="A1091" s="7">
        <v>67</v>
      </c>
      <c r="B1091" s="8" t="s">
        <v>698</v>
      </c>
      <c r="C1091" s="9">
        <v>1974</v>
      </c>
      <c r="D1091" s="10">
        <v>0</v>
      </c>
      <c r="E1091" s="25" t="s">
        <v>69</v>
      </c>
      <c r="F1091" s="10">
        <v>5</v>
      </c>
      <c r="G1091" s="10">
        <v>4</v>
      </c>
      <c r="H1091" s="15">
        <v>3535.2</v>
      </c>
      <c r="I1091" s="15">
        <v>3535.2</v>
      </c>
      <c r="J1091" s="35">
        <v>3480</v>
      </c>
      <c r="K1091" s="11">
        <v>229</v>
      </c>
      <c r="L1091" s="1">
        <v>12732199.560000001</v>
      </c>
      <c r="M1091" s="12">
        <v>0</v>
      </c>
      <c r="N1091" s="12">
        <f>ROUND(L1091*10%,2)</f>
        <v>1273219.96</v>
      </c>
      <c r="O1091" s="12">
        <f t="shared" si="266"/>
        <v>572948.98</v>
      </c>
      <c r="P1091" s="12">
        <f t="shared" si="267"/>
        <v>10886030.620000001</v>
      </c>
      <c r="Q1091" s="12">
        <v>3601.5499971713061</v>
      </c>
      <c r="R1091" s="12">
        <v>17606.61</v>
      </c>
      <c r="S1091" s="13">
        <v>43830</v>
      </c>
    </row>
    <row r="1092" spans="1:19" s="16" customFormat="1" x14ac:dyDescent="0.3">
      <c r="A1092" s="7">
        <v>68</v>
      </c>
      <c r="B1092" s="8" t="s">
        <v>911</v>
      </c>
      <c r="C1092" s="9">
        <v>1974</v>
      </c>
      <c r="D1092" s="10">
        <v>0</v>
      </c>
      <c r="E1092" s="25" t="s">
        <v>69</v>
      </c>
      <c r="F1092" s="10">
        <v>5</v>
      </c>
      <c r="G1092" s="10">
        <v>4</v>
      </c>
      <c r="H1092" s="15">
        <v>3477.1</v>
      </c>
      <c r="I1092" s="15">
        <v>3477.1</v>
      </c>
      <c r="J1092" s="35">
        <v>3420.7</v>
      </c>
      <c r="K1092" s="11">
        <v>213</v>
      </c>
      <c r="L1092" s="1">
        <v>17761860</v>
      </c>
      <c r="M1092" s="12">
        <v>0</v>
      </c>
      <c r="N1092" s="12">
        <f>ROUND(L1092*10%,2)</f>
        <v>1776186</v>
      </c>
      <c r="O1092" s="12">
        <f t="shared" si="266"/>
        <v>799283.7</v>
      </c>
      <c r="P1092" s="12">
        <f t="shared" si="267"/>
        <v>15186390.300000001</v>
      </c>
      <c r="Q1092" s="12">
        <v>5108.2396220988749</v>
      </c>
      <c r="R1092" s="12">
        <v>17606.61</v>
      </c>
      <c r="S1092" s="13">
        <v>43830</v>
      </c>
    </row>
    <row r="1093" spans="1:19" s="16" customFormat="1" x14ac:dyDescent="0.3">
      <c r="A1093" s="7">
        <v>69</v>
      </c>
      <c r="B1093" s="8" t="s">
        <v>699</v>
      </c>
      <c r="C1093" s="9">
        <v>1974</v>
      </c>
      <c r="D1093" s="10">
        <v>0</v>
      </c>
      <c r="E1093" s="25" t="s">
        <v>69</v>
      </c>
      <c r="F1093" s="10">
        <v>5</v>
      </c>
      <c r="G1093" s="10">
        <v>6</v>
      </c>
      <c r="H1093" s="15">
        <v>3857.6</v>
      </c>
      <c r="I1093" s="15">
        <v>3857.6</v>
      </c>
      <c r="J1093" s="35">
        <v>3857.6</v>
      </c>
      <c r="K1093" s="11">
        <v>240</v>
      </c>
      <c r="L1093" s="1">
        <v>15756445.439999999</v>
      </c>
      <c r="M1093" s="12">
        <v>0</v>
      </c>
      <c r="N1093" s="12">
        <v>0</v>
      </c>
      <c r="O1093" s="12">
        <v>0</v>
      </c>
      <c r="P1093" s="12">
        <f t="shared" si="267"/>
        <v>15756445.439999999</v>
      </c>
      <c r="Q1093" s="12">
        <v>4095.9699968892573</v>
      </c>
      <c r="R1093" s="12">
        <v>17606.61</v>
      </c>
      <c r="S1093" s="13">
        <v>43830</v>
      </c>
    </row>
    <row r="1094" spans="1:19" s="16" customFormat="1" x14ac:dyDescent="0.3">
      <c r="A1094" s="7">
        <v>70</v>
      </c>
      <c r="B1094" s="8" t="s">
        <v>912</v>
      </c>
      <c r="C1094" s="9">
        <v>1977</v>
      </c>
      <c r="D1094" s="10">
        <v>0</v>
      </c>
      <c r="E1094" s="25" t="s">
        <v>69</v>
      </c>
      <c r="F1094" s="10">
        <v>5</v>
      </c>
      <c r="G1094" s="10">
        <v>3</v>
      </c>
      <c r="H1094" s="15">
        <v>1902</v>
      </c>
      <c r="I1094" s="15">
        <v>1902</v>
      </c>
      <c r="J1094" s="35">
        <v>1872.8</v>
      </c>
      <c r="K1094" s="11">
        <v>131</v>
      </c>
      <c r="L1094" s="1">
        <v>2478092.5099999998</v>
      </c>
      <c r="M1094" s="12">
        <v>0</v>
      </c>
      <c r="N1094" s="12">
        <v>0</v>
      </c>
      <c r="O1094" s="12">
        <v>0</v>
      </c>
      <c r="P1094" s="12">
        <f t="shared" si="267"/>
        <v>2478092.5099999998</v>
      </c>
      <c r="Q1094" s="12">
        <v>4086.6725814931651</v>
      </c>
      <c r="R1094" s="12">
        <v>17606.61</v>
      </c>
      <c r="S1094" s="13">
        <v>43830</v>
      </c>
    </row>
    <row r="1095" spans="1:19" s="16" customFormat="1" x14ac:dyDescent="0.3">
      <c r="A1095" s="7">
        <v>71</v>
      </c>
      <c r="B1095" s="8" t="s">
        <v>913</v>
      </c>
      <c r="C1095" s="9">
        <v>1974</v>
      </c>
      <c r="D1095" s="10">
        <v>0</v>
      </c>
      <c r="E1095" s="25" t="s">
        <v>69</v>
      </c>
      <c r="F1095" s="10">
        <v>5</v>
      </c>
      <c r="G1095" s="10">
        <v>6</v>
      </c>
      <c r="H1095" s="15">
        <v>5005.8</v>
      </c>
      <c r="I1095" s="15">
        <v>5005.8</v>
      </c>
      <c r="J1095" s="12">
        <v>4788</v>
      </c>
      <c r="K1095" s="11">
        <v>203</v>
      </c>
      <c r="L1095" s="12">
        <v>18028639.010000002</v>
      </c>
      <c r="M1095" s="12">
        <v>0</v>
      </c>
      <c r="N1095" s="12">
        <f>ROUND(L1095*10%,2)</f>
        <v>1802863.9</v>
      </c>
      <c r="O1095" s="12">
        <f>ROUND(N1095*0.45,2)</f>
        <v>811288.76</v>
      </c>
      <c r="P1095" s="12">
        <f t="shared" si="267"/>
        <v>15414486.350000001</v>
      </c>
      <c r="Q1095" s="12">
        <v>3601.5500019976826</v>
      </c>
      <c r="R1095" s="12">
        <v>17606.61</v>
      </c>
      <c r="S1095" s="13">
        <v>43830</v>
      </c>
    </row>
    <row r="1096" spans="1:19" s="16" customFormat="1" x14ac:dyDescent="0.3">
      <c r="A1096" s="7">
        <v>72</v>
      </c>
      <c r="B1096" s="8" t="s">
        <v>347</v>
      </c>
      <c r="C1096" s="9">
        <v>1974</v>
      </c>
      <c r="D1096" s="10">
        <v>0</v>
      </c>
      <c r="E1096" s="25" t="s">
        <v>69</v>
      </c>
      <c r="F1096" s="10">
        <v>5</v>
      </c>
      <c r="G1096" s="10">
        <v>4</v>
      </c>
      <c r="H1096" s="15">
        <v>3482.4</v>
      </c>
      <c r="I1096" s="15">
        <v>3482.4</v>
      </c>
      <c r="J1096" s="12">
        <v>3308.1</v>
      </c>
      <c r="K1096" s="11">
        <v>158</v>
      </c>
      <c r="L1096" s="12">
        <v>14263805.960000001</v>
      </c>
      <c r="M1096" s="12">
        <v>0</v>
      </c>
      <c r="N1096" s="12">
        <f>ROUND(L1096*10%,2)</f>
        <v>1426380.6</v>
      </c>
      <c r="O1096" s="12">
        <f>ROUND(N1096*0.45,2)</f>
        <v>641871.27</v>
      </c>
      <c r="P1096" s="12">
        <f t="shared" si="267"/>
        <v>12195554.09</v>
      </c>
      <c r="Q1096" s="12">
        <v>4095.9700034458992</v>
      </c>
      <c r="R1096" s="12">
        <v>17606.61</v>
      </c>
      <c r="S1096" s="13">
        <v>43830</v>
      </c>
    </row>
    <row r="1097" spans="1:19" s="16" customFormat="1" x14ac:dyDescent="0.3">
      <c r="A1097" s="7">
        <v>73</v>
      </c>
      <c r="B1097" s="8" t="s">
        <v>700</v>
      </c>
      <c r="C1097" s="9">
        <v>1974</v>
      </c>
      <c r="D1097" s="10">
        <v>0</v>
      </c>
      <c r="E1097" s="25" t="s">
        <v>69</v>
      </c>
      <c r="F1097" s="10">
        <v>5</v>
      </c>
      <c r="G1097" s="10">
        <v>4</v>
      </c>
      <c r="H1097" s="15">
        <v>3114.7</v>
      </c>
      <c r="I1097" s="15">
        <v>3114.7</v>
      </c>
      <c r="J1097" s="12">
        <v>3114.7</v>
      </c>
      <c r="K1097" s="11">
        <v>170</v>
      </c>
      <c r="L1097" s="12">
        <v>8838105.0099999998</v>
      </c>
      <c r="M1097" s="12">
        <v>0</v>
      </c>
      <c r="N1097" s="12">
        <f>ROUND(L1097*10%,2)</f>
        <v>883810.5</v>
      </c>
      <c r="O1097" s="12">
        <f>ROUND(N1097*0.45,2)</f>
        <v>397714.73</v>
      </c>
      <c r="P1097" s="12">
        <f t="shared" si="267"/>
        <v>7556579.7799999993</v>
      </c>
      <c r="Q1097" s="12">
        <v>4915.8222140174012</v>
      </c>
      <c r="R1097" s="12">
        <v>17606.61</v>
      </c>
      <c r="S1097" s="13">
        <v>43830</v>
      </c>
    </row>
    <row r="1098" spans="1:19" s="16" customFormat="1" x14ac:dyDescent="0.3">
      <c r="A1098" s="7">
        <v>74</v>
      </c>
      <c r="B1098" s="8" t="s">
        <v>914</v>
      </c>
      <c r="C1098" s="9">
        <v>1974</v>
      </c>
      <c r="D1098" s="10">
        <v>0</v>
      </c>
      <c r="E1098" s="25" t="s">
        <v>69</v>
      </c>
      <c r="F1098" s="10">
        <v>5</v>
      </c>
      <c r="G1098" s="10">
        <v>4</v>
      </c>
      <c r="H1098" s="15">
        <v>3071.1</v>
      </c>
      <c r="I1098" s="15">
        <v>3071.1</v>
      </c>
      <c r="J1098" s="10">
        <v>2946.5</v>
      </c>
      <c r="K1098" s="11">
        <v>162</v>
      </c>
      <c r="L1098" s="12">
        <v>13140870.939999999</v>
      </c>
      <c r="M1098" s="12">
        <v>0</v>
      </c>
      <c r="N1098" s="12">
        <v>0</v>
      </c>
      <c r="O1098" s="12">
        <v>0</v>
      </c>
      <c r="P1098" s="12">
        <f t="shared" si="267"/>
        <v>13140870.939999999</v>
      </c>
      <c r="Q1098" s="12">
        <v>4278.8808374849405</v>
      </c>
      <c r="R1098" s="12">
        <v>17606.61</v>
      </c>
      <c r="S1098" s="13">
        <v>43830</v>
      </c>
    </row>
    <row r="1099" spans="1:19" s="16" customFormat="1" x14ac:dyDescent="0.3">
      <c r="A1099" s="7">
        <v>75</v>
      </c>
      <c r="B1099" s="8" t="s">
        <v>915</v>
      </c>
      <c r="C1099" s="9">
        <v>1975</v>
      </c>
      <c r="D1099" s="10">
        <v>0</v>
      </c>
      <c r="E1099" s="25" t="s">
        <v>69</v>
      </c>
      <c r="F1099" s="10">
        <v>2</v>
      </c>
      <c r="G1099" s="10">
        <v>3</v>
      </c>
      <c r="H1099" s="15">
        <v>925.5</v>
      </c>
      <c r="I1099" s="15">
        <v>925.5</v>
      </c>
      <c r="J1099" s="10">
        <v>890</v>
      </c>
      <c r="K1099" s="11">
        <v>72</v>
      </c>
      <c r="L1099" s="12">
        <v>3522776.94</v>
      </c>
      <c r="M1099" s="12">
        <v>0</v>
      </c>
      <c r="N1099" s="12">
        <v>0</v>
      </c>
      <c r="O1099" s="12">
        <f>ROUND(N1099*0.45,2)</f>
        <v>0</v>
      </c>
      <c r="P1099" s="12">
        <f t="shared" si="267"/>
        <v>3522776.94</v>
      </c>
      <c r="Q1099" s="12">
        <v>3806.3500162074552</v>
      </c>
      <c r="R1099" s="12">
        <v>17606.61</v>
      </c>
      <c r="S1099" s="13">
        <v>43830</v>
      </c>
    </row>
    <row r="1100" spans="1:19" s="16" customFormat="1" x14ac:dyDescent="0.3">
      <c r="A1100" s="7">
        <v>76</v>
      </c>
      <c r="B1100" s="8" t="s">
        <v>916</v>
      </c>
      <c r="C1100" s="9">
        <v>1977</v>
      </c>
      <c r="D1100" s="10">
        <v>0</v>
      </c>
      <c r="E1100" s="25" t="s">
        <v>29</v>
      </c>
      <c r="F1100" s="10">
        <v>2</v>
      </c>
      <c r="G1100" s="10">
        <v>2</v>
      </c>
      <c r="H1100" s="15">
        <v>600.5</v>
      </c>
      <c r="I1100" s="15">
        <v>600.5</v>
      </c>
      <c r="J1100" s="12">
        <v>600.5</v>
      </c>
      <c r="K1100" s="11">
        <v>47</v>
      </c>
      <c r="L1100" s="12">
        <v>2643653.2400000002</v>
      </c>
      <c r="M1100" s="12">
        <v>0</v>
      </c>
      <c r="N1100" s="12">
        <f>ROUND(L1100*10%,2)</f>
        <v>264365.32</v>
      </c>
      <c r="O1100" s="12">
        <f>ROUND(N1100*0.45,2)</f>
        <v>118964.39</v>
      </c>
      <c r="P1100" s="12">
        <f t="shared" si="267"/>
        <v>2260323.5300000003</v>
      </c>
      <c r="Q1100" s="12">
        <v>4402.4200499583685</v>
      </c>
      <c r="R1100" s="12">
        <v>27958.74</v>
      </c>
      <c r="S1100" s="13">
        <v>43830</v>
      </c>
    </row>
    <row r="1101" spans="1:19" s="16" customFormat="1" x14ac:dyDescent="0.3">
      <c r="A1101" s="7">
        <v>77</v>
      </c>
      <c r="B1101" s="8" t="s">
        <v>917</v>
      </c>
      <c r="C1101" s="9">
        <v>1976</v>
      </c>
      <c r="D1101" s="10">
        <v>0</v>
      </c>
      <c r="E1101" s="25" t="s">
        <v>69</v>
      </c>
      <c r="F1101" s="10">
        <v>5</v>
      </c>
      <c r="G1101" s="10">
        <v>5</v>
      </c>
      <c r="H1101" s="15">
        <v>4088</v>
      </c>
      <c r="I1101" s="15">
        <v>4088</v>
      </c>
      <c r="J1101" s="10">
        <v>4029.1</v>
      </c>
      <c r="K1101" s="11">
        <v>103</v>
      </c>
      <c r="L1101" s="12">
        <v>16542264.710000001</v>
      </c>
      <c r="M1101" s="12">
        <v>0</v>
      </c>
      <c r="N1101" s="12">
        <f>ROUND(L1101*10%,2)</f>
        <v>1654226.47</v>
      </c>
      <c r="O1101" s="12">
        <f>ROUND(N1101*0.45,2)</f>
        <v>744401.91</v>
      </c>
      <c r="P1101" s="12">
        <f t="shared" si="267"/>
        <v>14143636.330000002</v>
      </c>
      <c r="Q1101" s="12">
        <v>5521.4387255381607</v>
      </c>
      <c r="R1101" s="12">
        <v>17606.61</v>
      </c>
      <c r="S1101" s="13">
        <v>43830</v>
      </c>
    </row>
    <row r="1102" spans="1:19" s="16" customFormat="1" x14ac:dyDescent="0.3">
      <c r="A1102" s="7">
        <v>78</v>
      </c>
      <c r="B1102" s="8" t="s">
        <v>918</v>
      </c>
      <c r="C1102" s="9">
        <v>1977</v>
      </c>
      <c r="D1102" s="10">
        <v>0</v>
      </c>
      <c r="E1102" s="25" t="s">
        <v>69</v>
      </c>
      <c r="F1102" s="10">
        <v>5</v>
      </c>
      <c r="G1102" s="10">
        <v>4</v>
      </c>
      <c r="H1102" s="15">
        <v>10507.8</v>
      </c>
      <c r="I1102" s="15">
        <v>10507.8</v>
      </c>
      <c r="J1102" s="10">
        <v>10507.8</v>
      </c>
      <c r="K1102" s="11">
        <v>87</v>
      </c>
      <c r="L1102" s="12">
        <v>11613786.68</v>
      </c>
      <c r="M1102" s="12">
        <v>0</v>
      </c>
      <c r="N1102" s="12">
        <v>0</v>
      </c>
      <c r="O1102" s="12">
        <v>0</v>
      </c>
      <c r="P1102" s="12">
        <f t="shared" si="267"/>
        <v>11613786.68</v>
      </c>
      <c r="Q1102" s="12">
        <v>1105.2538761681799</v>
      </c>
      <c r="R1102" s="12">
        <v>17606.61</v>
      </c>
      <c r="S1102" s="13">
        <v>43830</v>
      </c>
    </row>
    <row r="1103" spans="1:19" s="16" customFormat="1" x14ac:dyDescent="0.3">
      <c r="A1103" s="7">
        <v>79</v>
      </c>
      <c r="B1103" s="8" t="s">
        <v>919</v>
      </c>
      <c r="C1103" s="9">
        <v>1977</v>
      </c>
      <c r="D1103" s="10">
        <v>0</v>
      </c>
      <c r="E1103" s="25" t="s">
        <v>69</v>
      </c>
      <c r="F1103" s="10">
        <v>5</v>
      </c>
      <c r="G1103" s="10">
        <v>6</v>
      </c>
      <c r="H1103" s="15">
        <v>15147</v>
      </c>
      <c r="I1103" s="15">
        <v>15147</v>
      </c>
      <c r="J1103" s="10">
        <v>15147</v>
      </c>
      <c r="K1103" s="11">
        <v>240</v>
      </c>
      <c r="L1103" s="12">
        <v>21604091.530000001</v>
      </c>
      <c r="M1103" s="12">
        <v>0</v>
      </c>
      <c r="N1103" s="12">
        <v>0</v>
      </c>
      <c r="O1103" s="12">
        <f>ROUND(N1103*0.45,2)</f>
        <v>0</v>
      </c>
      <c r="P1103" s="12">
        <f t="shared" si="267"/>
        <v>21604091.530000001</v>
      </c>
      <c r="Q1103" s="12">
        <v>1426.2950762527232</v>
      </c>
      <c r="R1103" s="12">
        <v>17606.61</v>
      </c>
      <c r="S1103" s="13">
        <v>43830</v>
      </c>
    </row>
    <row r="1104" spans="1:19" s="16" customFormat="1" x14ac:dyDescent="0.3">
      <c r="A1104" s="7">
        <v>80</v>
      </c>
      <c r="B1104" s="8" t="s">
        <v>920</v>
      </c>
      <c r="C1104" s="9">
        <v>1977</v>
      </c>
      <c r="D1104" s="10">
        <v>0</v>
      </c>
      <c r="E1104" s="25" t="s">
        <v>69</v>
      </c>
      <c r="F1104" s="10">
        <v>5</v>
      </c>
      <c r="G1104" s="10">
        <v>8</v>
      </c>
      <c r="H1104" s="15">
        <v>6595.6</v>
      </c>
      <c r="I1104" s="15">
        <v>6595.6</v>
      </c>
      <c r="J1104" s="10">
        <v>6254.3</v>
      </c>
      <c r="K1104" s="11">
        <v>301</v>
      </c>
      <c r="L1104" s="12">
        <v>17329469.859999999</v>
      </c>
      <c r="M1104" s="12">
        <v>0</v>
      </c>
      <c r="N1104" s="12">
        <v>0</v>
      </c>
      <c r="O1104" s="12">
        <v>0</v>
      </c>
      <c r="P1104" s="12">
        <f t="shared" si="267"/>
        <v>17329469.859999999</v>
      </c>
      <c r="Q1104" s="12">
        <v>2627.4288707623264</v>
      </c>
      <c r="R1104" s="12">
        <v>17606.61</v>
      </c>
      <c r="S1104" s="13">
        <v>43830</v>
      </c>
    </row>
    <row r="1105" spans="1:19" s="55" customFormat="1" ht="13.2" x14ac:dyDescent="0.3">
      <c r="A1105" s="19"/>
      <c r="B1105" s="186" t="s">
        <v>600</v>
      </c>
      <c r="C1105" s="187"/>
      <c r="D1105" s="19"/>
      <c r="E1105" s="19"/>
      <c r="F1105" s="19"/>
      <c r="G1105" s="19"/>
      <c r="H1105" s="17">
        <f t="shared" ref="H1105:P1105" si="270">ROUND(SUM(H1086:H1104),2)</f>
        <v>87093.5</v>
      </c>
      <c r="I1105" s="17">
        <f t="shared" si="270"/>
        <v>87093.5</v>
      </c>
      <c r="J1105" s="17">
        <f t="shared" si="270"/>
        <v>85408.6</v>
      </c>
      <c r="K1105" s="24">
        <f t="shared" si="270"/>
        <v>3490</v>
      </c>
      <c r="L1105" s="17">
        <f t="shared" si="270"/>
        <v>229398960.74000001</v>
      </c>
      <c r="M1105" s="17">
        <f t="shared" si="270"/>
        <v>0</v>
      </c>
      <c r="N1105" s="17">
        <f t="shared" si="270"/>
        <v>13412234.779999999</v>
      </c>
      <c r="O1105" s="17">
        <f t="shared" si="270"/>
        <v>6035505.6600000001</v>
      </c>
      <c r="P1105" s="17">
        <f t="shared" si="270"/>
        <v>209951220.30000001</v>
      </c>
      <c r="Q1105" s="52">
        <f>L1105/I1105</f>
        <v>2633.93893620075</v>
      </c>
      <c r="R1105" s="17"/>
      <c r="S1105" s="17"/>
    </row>
    <row r="1106" spans="1:19" s="6" customFormat="1" ht="15.6" x14ac:dyDescent="0.3">
      <c r="A1106" s="10"/>
      <c r="B1106" s="195" t="s">
        <v>159</v>
      </c>
      <c r="C1106" s="195"/>
      <c r="D1106" s="102"/>
      <c r="E1106" s="10"/>
      <c r="F1106" s="10"/>
      <c r="G1106" s="10"/>
      <c r="H1106" s="10"/>
      <c r="I1106" s="10"/>
      <c r="J1106" s="10"/>
      <c r="K1106" s="10"/>
      <c r="L1106" s="12"/>
      <c r="M1106" s="12"/>
      <c r="N1106" s="12"/>
      <c r="O1106" s="12"/>
      <c r="P1106" s="12"/>
      <c r="Q1106" s="12"/>
      <c r="R1106" s="12"/>
      <c r="S1106" s="10"/>
    </row>
    <row r="1107" spans="1:19" s="16" customFormat="1" x14ac:dyDescent="0.3">
      <c r="A1107" s="7">
        <v>81</v>
      </c>
      <c r="B1107" s="8" t="s">
        <v>921</v>
      </c>
      <c r="C1107" s="9">
        <v>1986</v>
      </c>
      <c r="D1107" s="10">
        <v>0</v>
      </c>
      <c r="E1107" s="25" t="s">
        <v>29</v>
      </c>
      <c r="F1107" s="10">
        <v>5</v>
      </c>
      <c r="G1107" s="10">
        <v>2</v>
      </c>
      <c r="H1107" s="15">
        <v>1471.7</v>
      </c>
      <c r="I1107" s="15">
        <v>1341.1</v>
      </c>
      <c r="J1107" s="10">
        <v>1341.1</v>
      </c>
      <c r="K1107" s="11">
        <v>90</v>
      </c>
      <c r="L1107" s="12">
        <v>8354399.29</v>
      </c>
      <c r="M1107" s="12">
        <v>0</v>
      </c>
      <c r="N1107" s="12">
        <f>ROUND(L1107*10%,2)</f>
        <v>835439.93</v>
      </c>
      <c r="O1107" s="12">
        <f>ROUND(N1107*0.45,2)</f>
        <v>375947.97</v>
      </c>
      <c r="P1107" s="12">
        <f t="shared" ref="P1107:P1114" si="271">L1107-(M1107+N1107+O1107)</f>
        <v>7143011.3900000006</v>
      </c>
      <c r="Q1107" s="12">
        <v>8556.1951084930279</v>
      </c>
      <c r="R1107" s="12">
        <v>27958.74</v>
      </c>
      <c r="S1107" s="13">
        <v>43830</v>
      </c>
    </row>
    <row r="1108" spans="1:19" s="16" customFormat="1" x14ac:dyDescent="0.3">
      <c r="A1108" s="7">
        <v>82</v>
      </c>
      <c r="B1108" s="8" t="s">
        <v>922</v>
      </c>
      <c r="C1108" s="9">
        <v>1978</v>
      </c>
      <c r="D1108" s="10">
        <v>0</v>
      </c>
      <c r="E1108" s="25" t="s">
        <v>29</v>
      </c>
      <c r="F1108" s="10">
        <v>2</v>
      </c>
      <c r="G1108" s="10">
        <v>3</v>
      </c>
      <c r="H1108" s="15">
        <v>857.5</v>
      </c>
      <c r="I1108" s="15">
        <v>792.8</v>
      </c>
      <c r="J1108" s="10">
        <v>792.8</v>
      </c>
      <c r="K1108" s="11">
        <v>65</v>
      </c>
      <c r="L1108" s="12">
        <v>274879.62</v>
      </c>
      <c r="M1108" s="12">
        <v>0</v>
      </c>
      <c r="N1108" s="12">
        <f>ROUND(L1108*10%,2)</f>
        <v>27487.96</v>
      </c>
      <c r="O1108" s="12">
        <f t="shared" ref="O1108:O1112" si="272">ROUND(L1108*0.045,2)</f>
        <v>12369.58</v>
      </c>
      <c r="P1108" s="12">
        <f t="shared" si="271"/>
        <v>235022.07999999999</v>
      </c>
      <c r="Q1108" s="12">
        <f>L1108/I1108</f>
        <v>346.7200050454087</v>
      </c>
      <c r="R1108" s="12">
        <v>27958.74</v>
      </c>
      <c r="S1108" s="13">
        <v>43830</v>
      </c>
    </row>
    <row r="1109" spans="1:19" s="16" customFormat="1" x14ac:dyDescent="0.3">
      <c r="A1109" s="7">
        <v>83</v>
      </c>
      <c r="B1109" s="8" t="s">
        <v>923</v>
      </c>
      <c r="C1109" s="9">
        <v>1985</v>
      </c>
      <c r="D1109" s="10">
        <v>0</v>
      </c>
      <c r="E1109" s="25" t="s">
        <v>29</v>
      </c>
      <c r="F1109" s="10">
        <v>5</v>
      </c>
      <c r="G1109" s="10">
        <v>2</v>
      </c>
      <c r="H1109" s="15">
        <v>1425.8</v>
      </c>
      <c r="I1109" s="15">
        <v>1315.7</v>
      </c>
      <c r="J1109" s="10">
        <v>1315.7</v>
      </c>
      <c r="K1109" s="11">
        <v>87</v>
      </c>
      <c r="L1109" s="12">
        <v>8206280.2800000003</v>
      </c>
      <c r="M1109" s="12">
        <v>0</v>
      </c>
      <c r="N1109" s="12">
        <v>36954.85</v>
      </c>
      <c r="O1109" s="12">
        <f t="shared" si="272"/>
        <v>369282.61</v>
      </c>
      <c r="P1109" s="12">
        <f t="shared" si="271"/>
        <v>7800042.8200000003</v>
      </c>
      <c r="Q1109" s="12">
        <v>8571.5643003724254</v>
      </c>
      <c r="R1109" s="12">
        <v>27958.74</v>
      </c>
      <c r="S1109" s="13">
        <v>43830</v>
      </c>
    </row>
    <row r="1110" spans="1:19" s="16" customFormat="1" x14ac:dyDescent="0.3">
      <c r="A1110" s="7">
        <v>84</v>
      </c>
      <c r="B1110" s="8" t="s">
        <v>924</v>
      </c>
      <c r="C1110" s="9">
        <v>1988</v>
      </c>
      <c r="D1110" s="10">
        <v>0</v>
      </c>
      <c r="E1110" s="25" t="s">
        <v>69</v>
      </c>
      <c r="F1110" s="10">
        <v>2</v>
      </c>
      <c r="G1110" s="10">
        <v>2</v>
      </c>
      <c r="H1110" s="15">
        <v>828.5</v>
      </c>
      <c r="I1110" s="15">
        <v>735.9</v>
      </c>
      <c r="J1110" s="10">
        <v>735.9</v>
      </c>
      <c r="K1110" s="11">
        <v>38</v>
      </c>
      <c r="L1110" s="12">
        <v>2544882.02</v>
      </c>
      <c r="M1110" s="12">
        <v>0</v>
      </c>
      <c r="N1110" s="12">
        <f>ROUND(L1110*10%,2)</f>
        <v>254488.2</v>
      </c>
      <c r="O1110" s="12">
        <f t="shared" si="272"/>
        <v>114519.69</v>
      </c>
      <c r="P1110" s="12">
        <f t="shared" si="271"/>
        <v>2175874.13</v>
      </c>
      <c r="Q1110" s="12">
        <v>3458.1899986411199</v>
      </c>
      <c r="R1110" s="12">
        <v>17606.61</v>
      </c>
      <c r="S1110" s="13">
        <v>43830</v>
      </c>
    </row>
    <row r="1111" spans="1:19" s="16" customFormat="1" x14ac:dyDescent="0.3">
      <c r="A1111" s="7">
        <v>85</v>
      </c>
      <c r="B1111" s="8" t="s">
        <v>925</v>
      </c>
      <c r="C1111" s="9">
        <v>1988</v>
      </c>
      <c r="D1111" s="10">
        <v>0</v>
      </c>
      <c r="E1111" s="25" t="s">
        <v>29</v>
      </c>
      <c r="F1111" s="10">
        <v>2</v>
      </c>
      <c r="G1111" s="10">
        <v>2</v>
      </c>
      <c r="H1111" s="15">
        <v>862.3</v>
      </c>
      <c r="I1111" s="15">
        <v>741.2</v>
      </c>
      <c r="J1111" s="36">
        <v>741.2</v>
      </c>
      <c r="K1111" s="11">
        <v>45</v>
      </c>
      <c r="L1111" s="12">
        <v>4188435.17</v>
      </c>
      <c r="M1111" s="12">
        <v>0</v>
      </c>
      <c r="N1111" s="12">
        <f>ROUND(L1111*10%,2)</f>
        <v>418843.52</v>
      </c>
      <c r="O1111" s="12">
        <f>ROUND(N1111*0.45,2)</f>
        <v>188479.58</v>
      </c>
      <c r="P1111" s="12">
        <f t="shared" si="271"/>
        <v>3581112.07</v>
      </c>
      <c r="Q1111" s="12">
        <v>5650.8839314624929</v>
      </c>
      <c r="R1111" s="12">
        <v>27958.74</v>
      </c>
      <c r="S1111" s="13">
        <v>43830</v>
      </c>
    </row>
    <row r="1112" spans="1:19" s="16" customFormat="1" x14ac:dyDescent="0.3">
      <c r="A1112" s="7">
        <v>86</v>
      </c>
      <c r="B1112" s="8" t="s">
        <v>926</v>
      </c>
      <c r="C1112" s="9">
        <v>1989</v>
      </c>
      <c r="D1112" s="10">
        <v>0</v>
      </c>
      <c r="E1112" s="25" t="s">
        <v>69</v>
      </c>
      <c r="F1112" s="10">
        <v>2</v>
      </c>
      <c r="G1112" s="10">
        <v>2</v>
      </c>
      <c r="H1112" s="15">
        <v>822.8</v>
      </c>
      <c r="I1112" s="15">
        <v>727.5</v>
      </c>
      <c r="J1112" s="10">
        <v>727.5</v>
      </c>
      <c r="K1112" s="11">
        <v>20</v>
      </c>
      <c r="L1112" s="12">
        <v>3091547.63</v>
      </c>
      <c r="M1112" s="12">
        <v>0</v>
      </c>
      <c r="N1112" s="12">
        <v>249369.13</v>
      </c>
      <c r="O1112" s="12">
        <f t="shared" si="272"/>
        <v>139119.64000000001</v>
      </c>
      <c r="P1112" s="12">
        <f t="shared" si="271"/>
        <v>2703058.86</v>
      </c>
      <c r="Q1112" s="12">
        <v>4249.5500068728525</v>
      </c>
      <c r="R1112" s="12">
        <v>17606.61</v>
      </c>
      <c r="S1112" s="13">
        <v>43830</v>
      </c>
    </row>
    <row r="1113" spans="1:19" s="16" customFormat="1" x14ac:dyDescent="0.3">
      <c r="A1113" s="7">
        <v>87</v>
      </c>
      <c r="B1113" s="8" t="s">
        <v>927</v>
      </c>
      <c r="C1113" s="9">
        <v>1987</v>
      </c>
      <c r="D1113" s="10">
        <v>0</v>
      </c>
      <c r="E1113" s="25" t="s">
        <v>29</v>
      </c>
      <c r="F1113" s="10">
        <v>2</v>
      </c>
      <c r="G1113" s="10">
        <v>2</v>
      </c>
      <c r="H1113" s="15">
        <v>985</v>
      </c>
      <c r="I1113" s="15">
        <v>872.6</v>
      </c>
      <c r="J1113" s="12">
        <v>872.6</v>
      </c>
      <c r="K1113" s="11">
        <v>54</v>
      </c>
      <c r="L1113" s="12">
        <v>7690424.3399999999</v>
      </c>
      <c r="M1113" s="12">
        <v>0</v>
      </c>
      <c r="N1113" s="12">
        <f>ROUND(L1113*10%,2)</f>
        <v>769042.43</v>
      </c>
      <c r="O1113" s="12">
        <f>ROUND(N1113*0.45,2)</f>
        <v>346069.09</v>
      </c>
      <c r="P1113" s="12">
        <f t="shared" si="271"/>
        <v>6575312.8200000003</v>
      </c>
      <c r="Q1113" s="12">
        <v>13376.909592023838</v>
      </c>
      <c r="R1113" s="12">
        <v>27958.74</v>
      </c>
      <c r="S1113" s="13">
        <v>43830</v>
      </c>
    </row>
    <row r="1114" spans="1:19" s="16" customFormat="1" x14ac:dyDescent="0.3">
      <c r="A1114" s="7">
        <v>88</v>
      </c>
      <c r="B1114" s="8" t="s">
        <v>928</v>
      </c>
      <c r="C1114" s="9">
        <v>1986</v>
      </c>
      <c r="D1114" s="10">
        <v>0</v>
      </c>
      <c r="E1114" s="25" t="s">
        <v>54</v>
      </c>
      <c r="F1114" s="10">
        <v>2</v>
      </c>
      <c r="G1114" s="10">
        <v>2</v>
      </c>
      <c r="H1114" s="15">
        <v>1077.5999999999999</v>
      </c>
      <c r="I1114" s="15">
        <v>878.3</v>
      </c>
      <c r="J1114" s="12">
        <v>878.3</v>
      </c>
      <c r="K1114" s="11">
        <v>53</v>
      </c>
      <c r="L1114" s="12">
        <v>1872641</v>
      </c>
      <c r="M1114" s="12">
        <v>0</v>
      </c>
      <c r="N1114" s="12">
        <f>ROUND(L1114*10%,2)</f>
        <v>187264.1</v>
      </c>
      <c r="O1114" s="12">
        <f>ROUND(N1114*0.45,2)</f>
        <v>84268.85</v>
      </c>
      <c r="P1114" s="12">
        <f t="shared" si="271"/>
        <v>1601108.05</v>
      </c>
      <c r="Q1114" s="12">
        <v>2132.1200045542528</v>
      </c>
      <c r="R1114" s="12">
        <v>10685.67</v>
      </c>
      <c r="S1114" s="13">
        <v>43830</v>
      </c>
    </row>
    <row r="1115" spans="1:19" s="27" customFormat="1" ht="13.2" x14ac:dyDescent="0.3">
      <c r="A1115" s="17"/>
      <c r="B1115" s="197" t="s">
        <v>181</v>
      </c>
      <c r="C1115" s="197"/>
      <c r="D1115" s="103"/>
      <c r="E1115" s="17"/>
      <c r="F1115" s="17"/>
      <c r="G1115" s="17"/>
      <c r="H1115" s="17">
        <f t="shared" ref="H1115:P1115" si="273">ROUND(SUM(H1107:H1114),2)</f>
        <v>8331.2000000000007</v>
      </c>
      <c r="I1115" s="17">
        <f t="shared" si="273"/>
        <v>7405.1</v>
      </c>
      <c r="J1115" s="17">
        <f t="shared" si="273"/>
        <v>7405.1</v>
      </c>
      <c r="K1115" s="24">
        <f t="shared" si="273"/>
        <v>452</v>
      </c>
      <c r="L1115" s="17">
        <f t="shared" si="273"/>
        <v>36223489.350000001</v>
      </c>
      <c r="M1115" s="17">
        <f t="shared" si="273"/>
        <v>0</v>
      </c>
      <c r="N1115" s="17">
        <f t="shared" si="273"/>
        <v>2778890.12</v>
      </c>
      <c r="O1115" s="17">
        <f t="shared" si="273"/>
        <v>1630057.01</v>
      </c>
      <c r="P1115" s="17">
        <f t="shared" si="273"/>
        <v>31814542.219999999</v>
      </c>
      <c r="Q1115" s="17">
        <f>L1115/I1115</f>
        <v>4891.6948251880458</v>
      </c>
      <c r="R1115" s="17"/>
      <c r="S1115" s="12"/>
    </row>
    <row r="1116" spans="1:19" s="27" customFormat="1" ht="15.6" x14ac:dyDescent="0.3">
      <c r="A1116" s="17"/>
      <c r="B1116" s="198" t="s">
        <v>281</v>
      </c>
      <c r="C1116" s="199"/>
      <c r="D1116" s="164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2"/>
    </row>
    <row r="1117" spans="1:19" s="135" customFormat="1" ht="13.2" x14ac:dyDescent="0.25">
      <c r="A1117" s="134">
        <v>89</v>
      </c>
      <c r="B1117" s="8" t="s">
        <v>929</v>
      </c>
      <c r="C1117" s="9">
        <v>1976</v>
      </c>
      <c r="D1117" s="10">
        <v>0</v>
      </c>
      <c r="E1117" s="12" t="s">
        <v>69</v>
      </c>
      <c r="F1117" s="10">
        <v>5</v>
      </c>
      <c r="G1117" s="10">
        <v>4</v>
      </c>
      <c r="H1117" s="15">
        <v>6370.6</v>
      </c>
      <c r="I1117" s="15">
        <v>3301.5</v>
      </c>
      <c r="J1117" s="67">
        <v>3221.1</v>
      </c>
      <c r="K1117" s="65">
        <v>198</v>
      </c>
      <c r="L1117" s="12">
        <v>11632177.42</v>
      </c>
      <c r="M1117" s="12">
        <v>0</v>
      </c>
      <c r="N1117" s="12">
        <v>0</v>
      </c>
      <c r="O1117" s="12">
        <f>ROUND(L1117*0.045,2)</f>
        <v>523447.98</v>
      </c>
      <c r="P1117" s="12">
        <f t="shared" ref="P1117:P1180" si="274">L1117-(M1117+N1117+O1117)</f>
        <v>11108729.439999999</v>
      </c>
      <c r="Q1117" s="12">
        <f t="shared" ref="Q1117:Q1148" si="275">L1117/I1117</f>
        <v>3523.3007481447826</v>
      </c>
      <c r="R1117" s="12">
        <v>17606.61</v>
      </c>
      <c r="S1117" s="13">
        <v>43830</v>
      </c>
    </row>
    <row r="1118" spans="1:19" s="135" customFormat="1" ht="13.2" x14ac:dyDescent="0.25">
      <c r="A1118" s="134">
        <v>90</v>
      </c>
      <c r="B1118" s="8" t="s">
        <v>930</v>
      </c>
      <c r="C1118" s="9">
        <v>1978</v>
      </c>
      <c r="D1118" s="10">
        <v>0</v>
      </c>
      <c r="E1118" s="12" t="s">
        <v>69</v>
      </c>
      <c r="F1118" s="10">
        <v>5</v>
      </c>
      <c r="G1118" s="10">
        <v>4</v>
      </c>
      <c r="H1118" s="15">
        <v>6272.4</v>
      </c>
      <c r="I1118" s="15">
        <v>3206</v>
      </c>
      <c r="J1118" s="66">
        <v>2911.7</v>
      </c>
      <c r="K1118" s="65">
        <v>177</v>
      </c>
      <c r="L1118" s="12">
        <v>9428437.2799999993</v>
      </c>
      <c r="M1118" s="12">
        <v>0</v>
      </c>
      <c r="N1118" s="12">
        <v>0</v>
      </c>
      <c r="O1118" s="12">
        <f t="shared" ref="O1118:O1181" si="276">ROUND(L1118*0.045,2)</f>
        <v>424279.68</v>
      </c>
      <c r="P1118" s="12">
        <f t="shared" si="274"/>
        <v>9004157.5999999996</v>
      </c>
      <c r="Q1118" s="12">
        <f t="shared" si="275"/>
        <v>2940.8725140361821</v>
      </c>
      <c r="R1118" s="12">
        <v>17606.61</v>
      </c>
      <c r="S1118" s="13">
        <v>43830</v>
      </c>
    </row>
    <row r="1119" spans="1:19" s="135" customFormat="1" ht="13.2" x14ac:dyDescent="0.3">
      <c r="A1119" s="134">
        <v>91</v>
      </c>
      <c r="B1119" s="8" t="s">
        <v>931</v>
      </c>
      <c r="C1119" s="9">
        <v>1976</v>
      </c>
      <c r="D1119" s="10">
        <v>0</v>
      </c>
      <c r="E1119" s="12" t="s">
        <v>29</v>
      </c>
      <c r="F1119" s="10">
        <v>10</v>
      </c>
      <c r="G1119" s="10">
        <v>1</v>
      </c>
      <c r="H1119" s="15">
        <v>3635.6</v>
      </c>
      <c r="I1119" s="15">
        <v>3293</v>
      </c>
      <c r="J1119" s="18">
        <v>2495.4</v>
      </c>
      <c r="K1119" s="11">
        <v>96</v>
      </c>
      <c r="L1119" s="12">
        <v>5479156.8399999999</v>
      </c>
      <c r="M1119" s="12">
        <v>0</v>
      </c>
      <c r="N1119" s="12">
        <v>0</v>
      </c>
      <c r="O1119" s="12">
        <f t="shared" si="276"/>
        <v>246562.06</v>
      </c>
      <c r="P1119" s="12">
        <f t="shared" si="274"/>
        <v>5232594.78</v>
      </c>
      <c r="Q1119" s="12">
        <f t="shared" si="275"/>
        <v>1663.8799999999999</v>
      </c>
      <c r="R1119" s="12">
        <v>29036.9</v>
      </c>
      <c r="S1119" s="13">
        <v>43830</v>
      </c>
    </row>
    <row r="1120" spans="1:19" s="135" customFormat="1" ht="13.2" x14ac:dyDescent="0.3">
      <c r="A1120" s="134">
        <v>92</v>
      </c>
      <c r="B1120" s="8" t="s">
        <v>932</v>
      </c>
      <c r="C1120" s="9">
        <v>1976</v>
      </c>
      <c r="D1120" s="10">
        <v>0</v>
      </c>
      <c r="E1120" s="12" t="s">
        <v>29</v>
      </c>
      <c r="F1120" s="10">
        <v>5</v>
      </c>
      <c r="G1120" s="10">
        <v>1</v>
      </c>
      <c r="H1120" s="15">
        <v>1159.3</v>
      </c>
      <c r="I1120" s="15">
        <v>1066.8</v>
      </c>
      <c r="J1120" s="18">
        <v>1066.8</v>
      </c>
      <c r="K1120" s="11">
        <v>41</v>
      </c>
      <c r="L1120" s="12">
        <v>3742678.82</v>
      </c>
      <c r="M1120" s="12">
        <v>0</v>
      </c>
      <c r="N1120" s="12">
        <v>0</v>
      </c>
      <c r="O1120" s="12">
        <f t="shared" si="276"/>
        <v>168420.55</v>
      </c>
      <c r="P1120" s="12">
        <f t="shared" si="274"/>
        <v>3574258.27</v>
      </c>
      <c r="Q1120" s="12">
        <f t="shared" si="275"/>
        <v>3508.3228533933257</v>
      </c>
      <c r="R1120" s="12">
        <v>27958.74</v>
      </c>
      <c r="S1120" s="13">
        <v>43830</v>
      </c>
    </row>
    <row r="1121" spans="1:19" s="135" customFormat="1" ht="13.2" x14ac:dyDescent="0.3">
      <c r="A1121" s="134">
        <v>93</v>
      </c>
      <c r="B1121" s="8" t="s">
        <v>933</v>
      </c>
      <c r="C1121" s="9">
        <v>1979</v>
      </c>
      <c r="D1121" s="10">
        <v>0</v>
      </c>
      <c r="E1121" s="25" t="s">
        <v>29</v>
      </c>
      <c r="F1121" s="10">
        <v>5</v>
      </c>
      <c r="G1121" s="10">
        <v>1</v>
      </c>
      <c r="H1121" s="15">
        <v>1146.2</v>
      </c>
      <c r="I1121" s="15">
        <v>1064.4000000000001</v>
      </c>
      <c r="J1121" s="18">
        <v>881.7</v>
      </c>
      <c r="K1121" s="11">
        <v>34</v>
      </c>
      <c r="L1121" s="12">
        <v>4602045.3099999996</v>
      </c>
      <c r="M1121" s="12">
        <v>0</v>
      </c>
      <c r="N1121" s="12">
        <v>0</v>
      </c>
      <c r="O1121" s="12">
        <f t="shared" si="276"/>
        <v>207092.04</v>
      </c>
      <c r="P1121" s="12">
        <f t="shared" si="274"/>
        <v>4394953.2699999996</v>
      </c>
      <c r="Q1121" s="12">
        <f t="shared" si="275"/>
        <v>4323.6051390454704</v>
      </c>
      <c r="R1121" s="12">
        <v>27958.74</v>
      </c>
      <c r="S1121" s="13">
        <v>43830</v>
      </c>
    </row>
    <row r="1122" spans="1:19" s="135" customFormat="1" ht="13.2" x14ac:dyDescent="0.3">
      <c r="A1122" s="134">
        <v>94</v>
      </c>
      <c r="B1122" s="8" t="s">
        <v>934</v>
      </c>
      <c r="C1122" s="61">
        <v>1975</v>
      </c>
      <c r="D1122" s="10">
        <v>0</v>
      </c>
      <c r="E1122" s="12" t="s">
        <v>29</v>
      </c>
      <c r="F1122" s="10">
        <v>5</v>
      </c>
      <c r="G1122" s="10">
        <v>4</v>
      </c>
      <c r="H1122" s="38">
        <v>3696.65</v>
      </c>
      <c r="I1122" s="38">
        <v>3312.75</v>
      </c>
      <c r="J1122" s="62">
        <v>2835.95</v>
      </c>
      <c r="K1122" s="63">
        <v>265</v>
      </c>
      <c r="L1122" s="107">
        <v>8710415.0199999996</v>
      </c>
      <c r="M1122" s="12">
        <v>0</v>
      </c>
      <c r="N1122" s="12">
        <v>0</v>
      </c>
      <c r="O1122" s="12">
        <f t="shared" si="276"/>
        <v>391968.68</v>
      </c>
      <c r="P1122" s="12">
        <f t="shared" si="274"/>
        <v>8318446.3399999999</v>
      </c>
      <c r="Q1122" s="12">
        <f t="shared" si="275"/>
        <v>2629.3608089955474</v>
      </c>
      <c r="R1122" s="12">
        <v>27958.74</v>
      </c>
      <c r="S1122" s="13">
        <v>43830</v>
      </c>
    </row>
    <row r="1123" spans="1:19" s="135" customFormat="1" ht="13.2" x14ac:dyDescent="0.3">
      <c r="A1123" s="134">
        <v>95</v>
      </c>
      <c r="B1123" s="8" t="s">
        <v>935</v>
      </c>
      <c r="C1123" s="61">
        <v>1975</v>
      </c>
      <c r="D1123" s="10">
        <v>0</v>
      </c>
      <c r="E1123" s="12" t="s">
        <v>29</v>
      </c>
      <c r="F1123" s="10">
        <v>5</v>
      </c>
      <c r="G1123" s="10">
        <v>4</v>
      </c>
      <c r="H1123" s="38">
        <v>3795.9400000000005</v>
      </c>
      <c r="I1123" s="38">
        <v>3422.14</v>
      </c>
      <c r="J1123" s="62">
        <v>2988.94</v>
      </c>
      <c r="K1123" s="63">
        <v>150</v>
      </c>
      <c r="L1123" s="107">
        <v>14616740.26</v>
      </c>
      <c r="M1123" s="12">
        <v>0</v>
      </c>
      <c r="N1123" s="12">
        <v>0</v>
      </c>
      <c r="O1123" s="12">
        <f t="shared" si="276"/>
        <v>657753.31000000006</v>
      </c>
      <c r="P1123" s="12">
        <f t="shared" si="274"/>
        <v>13958986.949999999</v>
      </c>
      <c r="Q1123" s="12">
        <f t="shared" si="275"/>
        <v>4271.2280210628442</v>
      </c>
      <c r="R1123" s="12">
        <v>27958.74</v>
      </c>
      <c r="S1123" s="13">
        <v>43830</v>
      </c>
    </row>
    <row r="1124" spans="1:19" s="135" customFormat="1" ht="13.2" x14ac:dyDescent="0.3">
      <c r="A1124" s="134">
        <v>96</v>
      </c>
      <c r="B1124" s="8" t="s">
        <v>936</v>
      </c>
      <c r="C1124" s="58">
        <v>1980</v>
      </c>
      <c r="D1124" s="64">
        <v>0</v>
      </c>
      <c r="E1124" s="12" t="s">
        <v>29</v>
      </c>
      <c r="F1124" s="64">
        <v>2</v>
      </c>
      <c r="G1124" s="64">
        <v>2</v>
      </c>
      <c r="H1124" s="15">
        <v>802.8</v>
      </c>
      <c r="I1124" s="15">
        <v>733</v>
      </c>
      <c r="J1124" s="10">
        <v>548.9</v>
      </c>
      <c r="K1124" s="11">
        <v>52</v>
      </c>
      <c r="L1124" s="12">
        <v>2583044.73</v>
      </c>
      <c r="M1124" s="12">
        <v>0</v>
      </c>
      <c r="N1124" s="12">
        <v>0</v>
      </c>
      <c r="O1124" s="12">
        <f t="shared" si="276"/>
        <v>116237.01</v>
      </c>
      <c r="P1124" s="12">
        <f t="shared" si="274"/>
        <v>2466807.7200000002</v>
      </c>
      <c r="Q1124" s="12">
        <f t="shared" si="275"/>
        <v>3523.9355115961803</v>
      </c>
      <c r="R1124" s="12">
        <v>27958.74</v>
      </c>
      <c r="S1124" s="13">
        <v>43830</v>
      </c>
    </row>
    <row r="1125" spans="1:19" s="135" customFormat="1" ht="13.2" x14ac:dyDescent="0.3">
      <c r="A1125" s="134">
        <v>97</v>
      </c>
      <c r="B1125" s="8" t="s">
        <v>937</v>
      </c>
      <c r="C1125" s="9">
        <v>1980</v>
      </c>
      <c r="D1125" s="64">
        <v>0</v>
      </c>
      <c r="E1125" s="12" t="s">
        <v>29</v>
      </c>
      <c r="F1125" s="64">
        <v>2</v>
      </c>
      <c r="G1125" s="64">
        <v>2</v>
      </c>
      <c r="H1125" s="15">
        <v>801.5</v>
      </c>
      <c r="I1125" s="15">
        <v>736.6</v>
      </c>
      <c r="J1125" s="26">
        <v>407.85</v>
      </c>
      <c r="K1125" s="11">
        <v>50</v>
      </c>
      <c r="L1125" s="12">
        <v>2583044.73</v>
      </c>
      <c r="M1125" s="12">
        <v>0</v>
      </c>
      <c r="N1125" s="12">
        <v>0</v>
      </c>
      <c r="O1125" s="12">
        <f t="shared" si="276"/>
        <v>116237.01</v>
      </c>
      <c r="P1125" s="12">
        <f t="shared" si="274"/>
        <v>2466807.7200000002</v>
      </c>
      <c r="Q1125" s="12">
        <f t="shared" si="275"/>
        <v>3506.7129106706489</v>
      </c>
      <c r="R1125" s="12">
        <v>27958.74</v>
      </c>
      <c r="S1125" s="13">
        <v>43830</v>
      </c>
    </row>
    <row r="1126" spans="1:19" s="135" customFormat="1" ht="13.2" x14ac:dyDescent="0.3">
      <c r="A1126" s="134">
        <v>98</v>
      </c>
      <c r="B1126" s="8" t="s">
        <v>938</v>
      </c>
      <c r="C1126" s="9">
        <v>1980</v>
      </c>
      <c r="D1126" s="10">
        <v>0</v>
      </c>
      <c r="E1126" s="12" t="s">
        <v>69</v>
      </c>
      <c r="F1126" s="10">
        <v>5</v>
      </c>
      <c r="G1126" s="10">
        <v>6</v>
      </c>
      <c r="H1126" s="15">
        <v>5205.0999999999995</v>
      </c>
      <c r="I1126" s="15">
        <v>4732.7</v>
      </c>
      <c r="J1126" s="26">
        <v>4244.6000000000004</v>
      </c>
      <c r="K1126" s="11">
        <v>245</v>
      </c>
      <c r="L1126" s="1">
        <v>6032220.1900000004</v>
      </c>
      <c r="M1126" s="12">
        <v>0</v>
      </c>
      <c r="N1126" s="12">
        <v>0</v>
      </c>
      <c r="O1126" s="12">
        <f t="shared" si="276"/>
        <v>271449.90999999997</v>
      </c>
      <c r="P1126" s="12">
        <f t="shared" si="274"/>
        <v>5760770.2800000003</v>
      </c>
      <c r="Q1126" s="12">
        <f t="shared" si="275"/>
        <v>1274.5832590276166</v>
      </c>
      <c r="R1126" s="12">
        <v>17606.61</v>
      </c>
      <c r="S1126" s="13">
        <v>43830</v>
      </c>
    </row>
    <row r="1127" spans="1:19" s="135" customFormat="1" ht="13.2" x14ac:dyDescent="0.3">
      <c r="A1127" s="134">
        <v>99</v>
      </c>
      <c r="B1127" s="8" t="s">
        <v>891</v>
      </c>
      <c r="C1127" s="9">
        <v>1980</v>
      </c>
      <c r="D1127" s="10">
        <v>0</v>
      </c>
      <c r="E1127" s="12" t="s">
        <v>69</v>
      </c>
      <c r="F1127" s="10">
        <v>5</v>
      </c>
      <c r="G1127" s="10">
        <v>7</v>
      </c>
      <c r="H1127" s="15">
        <v>5949.7000000000007</v>
      </c>
      <c r="I1127" s="15">
        <v>5398.2</v>
      </c>
      <c r="J1127" s="26">
        <v>4492.2</v>
      </c>
      <c r="K1127" s="11">
        <v>288</v>
      </c>
      <c r="L1127" s="12">
        <v>12077160.16</v>
      </c>
      <c r="M1127" s="12">
        <v>0</v>
      </c>
      <c r="N1127" s="12">
        <v>0</v>
      </c>
      <c r="O1127" s="12">
        <f t="shared" si="276"/>
        <v>543472.21</v>
      </c>
      <c r="P1127" s="12">
        <f t="shared" si="274"/>
        <v>11533687.949999999</v>
      </c>
      <c r="Q1127" s="12">
        <f t="shared" si="275"/>
        <v>2237.2568930384205</v>
      </c>
      <c r="R1127" s="12">
        <v>17606.61</v>
      </c>
      <c r="S1127" s="13">
        <v>43830</v>
      </c>
    </row>
    <row r="1128" spans="1:19" s="135" customFormat="1" ht="13.2" x14ac:dyDescent="0.3">
      <c r="A1128" s="134">
        <v>100</v>
      </c>
      <c r="B1128" s="8" t="s">
        <v>939</v>
      </c>
      <c r="C1128" s="9">
        <v>1979</v>
      </c>
      <c r="D1128" s="10">
        <v>0</v>
      </c>
      <c r="E1128" s="12" t="s">
        <v>29</v>
      </c>
      <c r="F1128" s="10">
        <v>2</v>
      </c>
      <c r="G1128" s="10">
        <v>2</v>
      </c>
      <c r="H1128" s="15">
        <v>784.6</v>
      </c>
      <c r="I1128" s="15">
        <v>720.9</v>
      </c>
      <c r="J1128" s="26">
        <v>679.1</v>
      </c>
      <c r="K1128" s="11">
        <v>68</v>
      </c>
      <c r="L1128" s="12">
        <v>7219890.1200000001</v>
      </c>
      <c r="M1128" s="12">
        <v>0</v>
      </c>
      <c r="N1128" s="12">
        <v>0</v>
      </c>
      <c r="O1128" s="12">
        <f t="shared" si="276"/>
        <v>324895.06</v>
      </c>
      <c r="P1128" s="12">
        <f t="shared" si="274"/>
        <v>6894995.0600000005</v>
      </c>
      <c r="Q1128" s="12">
        <f t="shared" si="275"/>
        <v>10015.106283811901</v>
      </c>
      <c r="R1128" s="12">
        <v>27958.74</v>
      </c>
      <c r="S1128" s="13">
        <v>43830</v>
      </c>
    </row>
    <row r="1129" spans="1:19" s="135" customFormat="1" ht="13.2" x14ac:dyDescent="0.3">
      <c r="A1129" s="134">
        <v>101</v>
      </c>
      <c r="B1129" s="8" t="s">
        <v>940</v>
      </c>
      <c r="C1129" s="9">
        <v>1979</v>
      </c>
      <c r="D1129" s="10">
        <v>0</v>
      </c>
      <c r="E1129" s="12" t="s">
        <v>29</v>
      </c>
      <c r="F1129" s="10">
        <v>2</v>
      </c>
      <c r="G1129" s="10">
        <v>2</v>
      </c>
      <c r="H1129" s="15">
        <v>785.59999999999991</v>
      </c>
      <c r="I1129" s="15">
        <v>722.8</v>
      </c>
      <c r="J1129" s="26">
        <v>589</v>
      </c>
      <c r="K1129" s="11">
        <v>59</v>
      </c>
      <c r="L1129" s="12">
        <v>4545156.78</v>
      </c>
      <c r="M1129" s="12">
        <v>0</v>
      </c>
      <c r="N1129" s="12">
        <v>0</v>
      </c>
      <c r="O1129" s="12">
        <f t="shared" si="276"/>
        <v>204532.06</v>
      </c>
      <c r="P1129" s="12">
        <f t="shared" si="274"/>
        <v>4340624.7200000007</v>
      </c>
      <c r="Q1129" s="12">
        <f t="shared" si="275"/>
        <v>6288.2633923630337</v>
      </c>
      <c r="R1129" s="12">
        <v>27958.74</v>
      </c>
      <c r="S1129" s="13">
        <v>43830</v>
      </c>
    </row>
    <row r="1130" spans="1:19" s="135" customFormat="1" ht="13.2" x14ac:dyDescent="0.3">
      <c r="A1130" s="134">
        <v>102</v>
      </c>
      <c r="B1130" s="8" t="s">
        <v>941</v>
      </c>
      <c r="C1130" s="9">
        <v>1979</v>
      </c>
      <c r="D1130" s="10">
        <v>0</v>
      </c>
      <c r="E1130" s="12" t="s">
        <v>29</v>
      </c>
      <c r="F1130" s="10">
        <v>2</v>
      </c>
      <c r="G1130" s="10">
        <v>2</v>
      </c>
      <c r="H1130" s="15">
        <v>794.80000000000007</v>
      </c>
      <c r="I1130" s="15">
        <v>729.6</v>
      </c>
      <c r="J1130" s="26">
        <v>487.6</v>
      </c>
      <c r="K1130" s="11">
        <v>50</v>
      </c>
      <c r="L1130" s="12">
        <v>3467177.13</v>
      </c>
      <c r="M1130" s="12">
        <v>0</v>
      </c>
      <c r="N1130" s="12">
        <v>0</v>
      </c>
      <c r="O1130" s="12">
        <f t="shared" si="276"/>
        <v>156022.97</v>
      </c>
      <c r="P1130" s="12">
        <f t="shared" si="274"/>
        <v>3311154.1599999997</v>
      </c>
      <c r="Q1130" s="12">
        <f t="shared" si="275"/>
        <v>4752.1616365131576</v>
      </c>
      <c r="R1130" s="12">
        <v>27958.74</v>
      </c>
      <c r="S1130" s="13">
        <v>43830</v>
      </c>
    </row>
    <row r="1131" spans="1:19" s="135" customFormat="1" ht="13.2" x14ac:dyDescent="0.25">
      <c r="A1131" s="134">
        <v>103</v>
      </c>
      <c r="B1131" s="8" t="s">
        <v>942</v>
      </c>
      <c r="C1131" s="9">
        <v>1978</v>
      </c>
      <c r="D1131" s="10">
        <v>0</v>
      </c>
      <c r="E1131" s="12" t="s">
        <v>69</v>
      </c>
      <c r="F1131" s="10">
        <v>5</v>
      </c>
      <c r="G1131" s="10">
        <v>8</v>
      </c>
      <c r="H1131" s="15">
        <v>10458.200000000001</v>
      </c>
      <c r="I1131" s="15">
        <v>5563</v>
      </c>
      <c r="J1131" s="66">
        <v>5260.9</v>
      </c>
      <c r="K1131" s="65">
        <v>344</v>
      </c>
      <c r="L1131" s="12">
        <v>22337058.260000002</v>
      </c>
      <c r="M1131" s="12">
        <v>0</v>
      </c>
      <c r="N1131" s="12">
        <v>0</v>
      </c>
      <c r="O1131" s="12">
        <f t="shared" si="276"/>
        <v>1005167.62</v>
      </c>
      <c r="P1131" s="12">
        <f t="shared" si="274"/>
        <v>21331890.640000001</v>
      </c>
      <c r="Q1131" s="12">
        <f t="shared" si="275"/>
        <v>4015.2899982024092</v>
      </c>
      <c r="R1131" s="12">
        <v>17606.61</v>
      </c>
      <c r="S1131" s="13">
        <v>43830</v>
      </c>
    </row>
    <row r="1132" spans="1:19" s="135" customFormat="1" ht="13.2" x14ac:dyDescent="0.25">
      <c r="A1132" s="134">
        <v>104</v>
      </c>
      <c r="B1132" s="8" t="s">
        <v>943</v>
      </c>
      <c r="C1132" s="9">
        <v>1978</v>
      </c>
      <c r="D1132" s="10">
        <v>0</v>
      </c>
      <c r="E1132" s="12" t="s">
        <v>69</v>
      </c>
      <c r="F1132" s="10">
        <v>5</v>
      </c>
      <c r="G1132" s="10">
        <v>6</v>
      </c>
      <c r="H1132" s="15">
        <v>9421.2000000000007</v>
      </c>
      <c r="I1132" s="15">
        <v>5135.6000000000004</v>
      </c>
      <c r="J1132" s="66">
        <v>4815.3999999999996</v>
      </c>
      <c r="K1132" s="65">
        <v>219</v>
      </c>
      <c r="L1132" s="12">
        <v>20626143.219999999</v>
      </c>
      <c r="M1132" s="12">
        <v>0</v>
      </c>
      <c r="N1132" s="12">
        <v>0</v>
      </c>
      <c r="O1132" s="12">
        <f t="shared" si="276"/>
        <v>928176.44</v>
      </c>
      <c r="P1132" s="12">
        <f t="shared" si="274"/>
        <v>19697966.779999997</v>
      </c>
      <c r="Q1132" s="12">
        <f t="shared" si="275"/>
        <v>4016.3064140509382</v>
      </c>
      <c r="R1132" s="12">
        <v>17606.61</v>
      </c>
      <c r="S1132" s="13">
        <v>43830</v>
      </c>
    </row>
    <row r="1133" spans="1:19" s="135" customFormat="1" ht="13.2" x14ac:dyDescent="0.25">
      <c r="A1133" s="134">
        <v>105</v>
      </c>
      <c r="B1133" s="8" t="s">
        <v>944</v>
      </c>
      <c r="C1133" s="9">
        <v>1977</v>
      </c>
      <c r="D1133" s="10">
        <v>0</v>
      </c>
      <c r="E1133" s="12" t="s">
        <v>69</v>
      </c>
      <c r="F1133" s="10">
        <v>5</v>
      </c>
      <c r="G1133" s="10">
        <v>4</v>
      </c>
      <c r="H1133" s="15">
        <v>6445.7</v>
      </c>
      <c r="I1133" s="15">
        <v>3450.8</v>
      </c>
      <c r="J1133" s="66">
        <v>3165.1</v>
      </c>
      <c r="K1133" s="65">
        <v>194</v>
      </c>
      <c r="L1133" s="1">
        <v>13858773.449999999</v>
      </c>
      <c r="M1133" s="12">
        <v>0</v>
      </c>
      <c r="N1133" s="12">
        <v>0</v>
      </c>
      <c r="O1133" s="12">
        <f t="shared" si="276"/>
        <v>623644.81000000006</v>
      </c>
      <c r="P1133" s="12">
        <f t="shared" si="274"/>
        <v>13235128.639999999</v>
      </c>
      <c r="Q1133" s="12">
        <f t="shared" si="275"/>
        <v>4016.1045119972177</v>
      </c>
      <c r="R1133" s="12">
        <v>17606.61</v>
      </c>
      <c r="S1133" s="13">
        <v>43830</v>
      </c>
    </row>
    <row r="1134" spans="1:19" s="135" customFormat="1" ht="13.2" x14ac:dyDescent="0.3">
      <c r="A1134" s="134">
        <v>106</v>
      </c>
      <c r="B1134" s="8" t="s">
        <v>945</v>
      </c>
      <c r="C1134" s="9">
        <v>1978</v>
      </c>
      <c r="D1134" s="10">
        <v>0</v>
      </c>
      <c r="E1134" s="12" t="s">
        <v>29</v>
      </c>
      <c r="F1134" s="10">
        <v>9</v>
      </c>
      <c r="G1134" s="10">
        <v>1</v>
      </c>
      <c r="H1134" s="15">
        <v>2580.6999999999998</v>
      </c>
      <c r="I1134" s="15">
        <v>2284.8000000000002</v>
      </c>
      <c r="J1134" s="26">
        <v>2116</v>
      </c>
      <c r="K1134" s="11">
        <v>104</v>
      </c>
      <c r="L1134" s="12">
        <v>3800467.77</v>
      </c>
      <c r="M1134" s="12">
        <v>0</v>
      </c>
      <c r="N1134" s="12">
        <v>0</v>
      </c>
      <c r="O1134" s="12">
        <f t="shared" si="276"/>
        <v>171021.05</v>
      </c>
      <c r="P1134" s="12">
        <f t="shared" si="274"/>
        <v>3629446.72</v>
      </c>
      <c r="Q1134" s="12">
        <f t="shared" si="275"/>
        <v>1663.3699973739494</v>
      </c>
      <c r="R1134" s="12">
        <v>29036.9</v>
      </c>
      <c r="S1134" s="13">
        <v>43830</v>
      </c>
    </row>
    <row r="1135" spans="1:19" s="135" customFormat="1" ht="13.2" x14ac:dyDescent="0.3">
      <c r="A1135" s="134">
        <v>107</v>
      </c>
      <c r="B1135" s="8" t="s">
        <v>946</v>
      </c>
      <c r="C1135" s="58">
        <v>1979</v>
      </c>
      <c r="D1135" s="10">
        <v>0</v>
      </c>
      <c r="E1135" s="12" t="s">
        <v>29</v>
      </c>
      <c r="F1135" s="10">
        <v>9</v>
      </c>
      <c r="G1135" s="10">
        <v>1</v>
      </c>
      <c r="H1135" s="15">
        <v>2978.3999999999996</v>
      </c>
      <c r="I1135" s="15">
        <v>2675.7</v>
      </c>
      <c r="J1135" s="12">
        <v>2152.8000000000002</v>
      </c>
      <c r="K1135" s="11">
        <v>128</v>
      </c>
      <c r="L1135" s="12">
        <v>5008509.04</v>
      </c>
      <c r="M1135" s="12">
        <v>0</v>
      </c>
      <c r="N1135" s="12">
        <v>0</v>
      </c>
      <c r="O1135" s="12">
        <f t="shared" si="276"/>
        <v>225382.91</v>
      </c>
      <c r="P1135" s="12">
        <f t="shared" si="274"/>
        <v>4783126.13</v>
      </c>
      <c r="Q1135" s="12">
        <f t="shared" si="275"/>
        <v>1871.8499981313303</v>
      </c>
      <c r="R1135" s="12">
        <v>29036.9</v>
      </c>
      <c r="S1135" s="13">
        <v>43830</v>
      </c>
    </row>
    <row r="1136" spans="1:19" s="135" customFormat="1" ht="13.2" x14ac:dyDescent="0.3">
      <c r="A1136" s="134">
        <v>108</v>
      </c>
      <c r="B1136" s="8" t="s">
        <v>947</v>
      </c>
      <c r="C1136" s="9">
        <v>1976</v>
      </c>
      <c r="D1136" s="10">
        <v>0</v>
      </c>
      <c r="E1136" s="12" t="s">
        <v>29</v>
      </c>
      <c r="F1136" s="10">
        <v>5</v>
      </c>
      <c r="G1136" s="10">
        <v>4</v>
      </c>
      <c r="H1136" s="15">
        <v>3757</v>
      </c>
      <c r="I1136" s="15">
        <v>3347.2</v>
      </c>
      <c r="J1136" s="26">
        <v>3177.4</v>
      </c>
      <c r="K1136" s="11">
        <v>285</v>
      </c>
      <c r="L1136" s="136">
        <v>12128589.310000001</v>
      </c>
      <c r="M1136" s="12">
        <v>0</v>
      </c>
      <c r="N1136" s="12">
        <v>0</v>
      </c>
      <c r="O1136" s="12">
        <f t="shared" si="276"/>
        <v>545786.52</v>
      </c>
      <c r="P1136" s="12">
        <f t="shared" si="274"/>
        <v>11582802.790000001</v>
      </c>
      <c r="Q1136" s="12">
        <f t="shared" si="275"/>
        <v>3623.503020434991</v>
      </c>
      <c r="R1136" s="12">
        <v>27958.74</v>
      </c>
      <c r="S1136" s="13">
        <v>43830</v>
      </c>
    </row>
    <row r="1137" spans="1:19" s="135" customFormat="1" ht="13.2" x14ac:dyDescent="0.25">
      <c r="A1137" s="134">
        <v>109</v>
      </c>
      <c r="B1137" s="8" t="s">
        <v>948</v>
      </c>
      <c r="C1137" s="9">
        <v>1977</v>
      </c>
      <c r="D1137" s="10">
        <v>0</v>
      </c>
      <c r="E1137" s="12" t="s">
        <v>69</v>
      </c>
      <c r="F1137" s="10">
        <v>5</v>
      </c>
      <c r="G1137" s="10">
        <v>5</v>
      </c>
      <c r="H1137" s="15">
        <v>8510.9</v>
      </c>
      <c r="I1137" s="15">
        <v>4326.8999999999996</v>
      </c>
      <c r="J1137" s="10">
        <v>4065.3</v>
      </c>
      <c r="K1137" s="65">
        <v>188</v>
      </c>
      <c r="L1137" s="1">
        <v>18412483.260000002</v>
      </c>
      <c r="M1137" s="12">
        <v>0</v>
      </c>
      <c r="N1137" s="12">
        <v>0</v>
      </c>
      <c r="O1137" s="12">
        <f t="shared" si="276"/>
        <v>828561.75</v>
      </c>
      <c r="P1137" s="12">
        <f t="shared" si="274"/>
        <v>17583921.510000002</v>
      </c>
      <c r="Q1137" s="12">
        <f t="shared" si="275"/>
        <v>4255.3521597448525</v>
      </c>
      <c r="R1137" s="12">
        <v>17606.61</v>
      </c>
      <c r="S1137" s="13">
        <v>43830</v>
      </c>
    </row>
    <row r="1138" spans="1:19" s="135" customFormat="1" ht="13.2" x14ac:dyDescent="0.25">
      <c r="A1138" s="134">
        <v>110</v>
      </c>
      <c r="B1138" s="8" t="s">
        <v>949</v>
      </c>
      <c r="C1138" s="9">
        <v>1977</v>
      </c>
      <c r="D1138" s="10">
        <v>0</v>
      </c>
      <c r="E1138" s="12" t="s">
        <v>69</v>
      </c>
      <c r="F1138" s="10">
        <v>5</v>
      </c>
      <c r="G1138" s="10">
        <v>10</v>
      </c>
      <c r="H1138" s="15">
        <v>13327.7</v>
      </c>
      <c r="I1138" s="15">
        <v>6871.7</v>
      </c>
      <c r="J1138" s="10">
        <v>5351.9</v>
      </c>
      <c r="K1138" s="65">
        <v>324</v>
      </c>
      <c r="L1138" s="12">
        <v>23169237.609999999</v>
      </c>
      <c r="M1138" s="12">
        <v>0</v>
      </c>
      <c r="N1138" s="12">
        <v>0</v>
      </c>
      <c r="O1138" s="12">
        <f t="shared" si="276"/>
        <v>1042615.69</v>
      </c>
      <c r="P1138" s="12">
        <f t="shared" si="274"/>
        <v>22126621.919999998</v>
      </c>
      <c r="Q1138" s="12">
        <f t="shared" si="275"/>
        <v>3371.6893359721757</v>
      </c>
      <c r="R1138" s="12">
        <v>17606.61</v>
      </c>
      <c r="S1138" s="13">
        <v>43830</v>
      </c>
    </row>
    <row r="1139" spans="1:19" s="135" customFormat="1" ht="13.2" x14ac:dyDescent="0.25">
      <c r="A1139" s="134">
        <v>111</v>
      </c>
      <c r="B1139" s="8" t="s">
        <v>950</v>
      </c>
      <c r="C1139" s="9">
        <v>1978</v>
      </c>
      <c r="D1139" s="10">
        <v>0</v>
      </c>
      <c r="E1139" s="12" t="s">
        <v>69</v>
      </c>
      <c r="F1139" s="10">
        <v>5</v>
      </c>
      <c r="G1139" s="10">
        <v>4</v>
      </c>
      <c r="H1139" s="15">
        <v>6402.6</v>
      </c>
      <c r="I1139" s="15">
        <v>3325.9</v>
      </c>
      <c r="J1139" s="10">
        <v>3107.6</v>
      </c>
      <c r="K1139" s="65">
        <v>205</v>
      </c>
      <c r="L1139" s="12">
        <v>13447185.52</v>
      </c>
      <c r="M1139" s="12">
        <v>0</v>
      </c>
      <c r="N1139" s="12">
        <v>0</v>
      </c>
      <c r="O1139" s="12">
        <f t="shared" si="276"/>
        <v>605123.35</v>
      </c>
      <c r="P1139" s="12">
        <f t="shared" si="274"/>
        <v>12842062.17</v>
      </c>
      <c r="Q1139" s="12">
        <f t="shared" si="275"/>
        <v>4043.1719294025675</v>
      </c>
      <c r="R1139" s="12">
        <v>17606.61</v>
      </c>
      <c r="S1139" s="13">
        <v>43830</v>
      </c>
    </row>
    <row r="1140" spans="1:19" s="135" customFormat="1" ht="13.2" x14ac:dyDescent="0.25">
      <c r="A1140" s="134">
        <v>112</v>
      </c>
      <c r="B1140" s="8" t="s">
        <v>951</v>
      </c>
      <c r="C1140" s="9">
        <v>1979</v>
      </c>
      <c r="D1140" s="10">
        <v>0</v>
      </c>
      <c r="E1140" s="12" t="s">
        <v>29</v>
      </c>
      <c r="F1140" s="10">
        <v>5</v>
      </c>
      <c r="G1140" s="10">
        <v>4</v>
      </c>
      <c r="H1140" s="15">
        <v>10822.2</v>
      </c>
      <c r="I1140" s="15">
        <v>5395.2</v>
      </c>
      <c r="J1140" s="79">
        <v>4759.8999999999996</v>
      </c>
      <c r="K1140" s="67">
        <v>262</v>
      </c>
      <c r="L1140" s="12">
        <v>42889842.259999998</v>
      </c>
      <c r="M1140" s="12">
        <v>0</v>
      </c>
      <c r="N1140" s="12">
        <v>0</v>
      </c>
      <c r="O1140" s="12">
        <f t="shared" si="276"/>
        <v>1930042.9</v>
      </c>
      <c r="P1140" s="12">
        <f t="shared" si="274"/>
        <v>40959799.359999999</v>
      </c>
      <c r="Q1140" s="12">
        <f t="shared" si="275"/>
        <v>7949.6297190094901</v>
      </c>
      <c r="R1140" s="12">
        <v>27958.74</v>
      </c>
      <c r="S1140" s="13">
        <v>43830</v>
      </c>
    </row>
    <row r="1141" spans="1:19" s="135" customFormat="1" ht="13.2" x14ac:dyDescent="0.25">
      <c r="A1141" s="134">
        <v>113</v>
      </c>
      <c r="B1141" s="8" t="s">
        <v>952</v>
      </c>
      <c r="C1141" s="9">
        <v>1976</v>
      </c>
      <c r="D1141" s="10">
        <v>0</v>
      </c>
      <c r="E1141" s="12" t="s">
        <v>69</v>
      </c>
      <c r="F1141" s="10">
        <v>5</v>
      </c>
      <c r="G1141" s="10">
        <v>4</v>
      </c>
      <c r="H1141" s="15">
        <v>6324.06</v>
      </c>
      <c r="I1141" s="15">
        <v>3255.86</v>
      </c>
      <c r="J1141" s="10">
        <v>3104.76</v>
      </c>
      <c r="K1141" s="65">
        <v>185</v>
      </c>
      <c r="L1141" s="12">
        <v>11784511.48</v>
      </c>
      <c r="M1141" s="12">
        <v>0</v>
      </c>
      <c r="N1141" s="12">
        <v>0</v>
      </c>
      <c r="O1141" s="12">
        <f t="shared" si="276"/>
        <v>530303.02</v>
      </c>
      <c r="P1141" s="12">
        <f t="shared" si="274"/>
        <v>11254208.460000001</v>
      </c>
      <c r="Q1141" s="12">
        <f t="shared" si="275"/>
        <v>3619.4773362491014</v>
      </c>
      <c r="R1141" s="12">
        <v>17606.61</v>
      </c>
      <c r="S1141" s="13">
        <v>43830</v>
      </c>
    </row>
    <row r="1142" spans="1:19" s="135" customFormat="1" ht="13.2" x14ac:dyDescent="0.3">
      <c r="A1142" s="134">
        <v>114</v>
      </c>
      <c r="B1142" s="8" t="s">
        <v>953</v>
      </c>
      <c r="C1142" s="9">
        <v>1980</v>
      </c>
      <c r="D1142" s="10">
        <v>0</v>
      </c>
      <c r="E1142" s="12" t="s">
        <v>69</v>
      </c>
      <c r="F1142" s="10">
        <v>9</v>
      </c>
      <c r="G1142" s="10">
        <v>2</v>
      </c>
      <c r="H1142" s="15">
        <v>4015.8999999999996</v>
      </c>
      <c r="I1142" s="15">
        <v>3564.2</v>
      </c>
      <c r="J1142" s="10">
        <v>3247.4</v>
      </c>
      <c r="K1142" s="11">
        <v>204</v>
      </c>
      <c r="L1142" s="12">
        <v>6102157.5099999998</v>
      </c>
      <c r="M1142" s="12">
        <v>0</v>
      </c>
      <c r="N1142" s="12">
        <v>0</v>
      </c>
      <c r="O1142" s="12">
        <f t="shared" si="276"/>
        <v>274597.09000000003</v>
      </c>
      <c r="P1142" s="12">
        <f t="shared" si="274"/>
        <v>5827560.4199999999</v>
      </c>
      <c r="Q1142" s="12">
        <f t="shared" si="275"/>
        <v>1712.0693311261994</v>
      </c>
      <c r="R1142" s="12">
        <v>21030.3</v>
      </c>
      <c r="S1142" s="13">
        <v>43830</v>
      </c>
    </row>
    <row r="1143" spans="1:19" s="135" customFormat="1" ht="13.2" x14ac:dyDescent="0.3">
      <c r="A1143" s="134">
        <v>115</v>
      </c>
      <c r="B1143" s="8" t="s">
        <v>954</v>
      </c>
      <c r="C1143" s="9">
        <v>1979</v>
      </c>
      <c r="D1143" s="10">
        <v>0</v>
      </c>
      <c r="E1143" s="12" t="s">
        <v>69</v>
      </c>
      <c r="F1143" s="10">
        <v>5</v>
      </c>
      <c r="G1143" s="10">
        <v>4</v>
      </c>
      <c r="H1143" s="15">
        <v>3682</v>
      </c>
      <c r="I1143" s="15">
        <v>3355</v>
      </c>
      <c r="J1143" s="10">
        <v>2826.9</v>
      </c>
      <c r="K1143" s="11">
        <v>208</v>
      </c>
      <c r="L1143" s="12">
        <v>13203845.23</v>
      </c>
      <c r="M1143" s="12">
        <v>0</v>
      </c>
      <c r="N1143" s="12">
        <v>0</v>
      </c>
      <c r="O1143" s="12">
        <f t="shared" si="276"/>
        <v>594173.04</v>
      </c>
      <c r="P1143" s="12">
        <f t="shared" si="274"/>
        <v>12609672.190000001</v>
      </c>
      <c r="Q1143" s="12">
        <f t="shared" si="275"/>
        <v>3935.5723487332343</v>
      </c>
      <c r="R1143" s="12">
        <v>17606.61</v>
      </c>
      <c r="S1143" s="13">
        <v>43830</v>
      </c>
    </row>
    <row r="1144" spans="1:19" s="135" customFormat="1" ht="13.2" x14ac:dyDescent="0.3">
      <c r="A1144" s="134">
        <v>116</v>
      </c>
      <c r="B1144" s="8" t="s">
        <v>955</v>
      </c>
      <c r="C1144" s="9">
        <v>1980</v>
      </c>
      <c r="D1144" s="10">
        <v>0</v>
      </c>
      <c r="E1144" s="12" t="s">
        <v>69</v>
      </c>
      <c r="F1144" s="10">
        <v>5</v>
      </c>
      <c r="G1144" s="10">
        <v>8</v>
      </c>
      <c r="H1144" s="15">
        <v>6135.5</v>
      </c>
      <c r="I1144" s="15">
        <v>5517.7</v>
      </c>
      <c r="J1144" s="10">
        <v>4963.1000000000004</v>
      </c>
      <c r="K1144" s="11">
        <v>340</v>
      </c>
      <c r="L1144" s="12">
        <v>20555322.59</v>
      </c>
      <c r="M1144" s="12">
        <v>0</v>
      </c>
      <c r="N1144" s="12">
        <v>0</v>
      </c>
      <c r="O1144" s="12">
        <f t="shared" si="276"/>
        <v>924989.52</v>
      </c>
      <c r="P1144" s="12">
        <f t="shared" si="274"/>
        <v>19630333.07</v>
      </c>
      <c r="Q1144" s="12">
        <f t="shared" si="275"/>
        <v>3725.3425503380031</v>
      </c>
      <c r="R1144" s="12">
        <v>17606.61</v>
      </c>
      <c r="S1144" s="13">
        <v>43830</v>
      </c>
    </row>
    <row r="1145" spans="1:19" s="135" customFormat="1" ht="13.2" x14ac:dyDescent="0.3">
      <c r="A1145" s="134">
        <v>117</v>
      </c>
      <c r="B1145" s="8" t="s">
        <v>956</v>
      </c>
      <c r="C1145" s="9">
        <v>1980</v>
      </c>
      <c r="D1145" s="10">
        <v>0</v>
      </c>
      <c r="E1145" s="12" t="s">
        <v>69</v>
      </c>
      <c r="F1145" s="10">
        <v>9</v>
      </c>
      <c r="G1145" s="10">
        <v>2</v>
      </c>
      <c r="H1145" s="15">
        <v>4047.5</v>
      </c>
      <c r="I1145" s="15">
        <v>3597.4</v>
      </c>
      <c r="J1145" s="10">
        <v>3536.1</v>
      </c>
      <c r="K1145" s="11">
        <v>198</v>
      </c>
      <c r="L1145" s="12">
        <v>6102157.5099999998</v>
      </c>
      <c r="M1145" s="12">
        <v>0</v>
      </c>
      <c r="N1145" s="12">
        <v>0</v>
      </c>
      <c r="O1145" s="12">
        <f t="shared" si="276"/>
        <v>274597.09000000003</v>
      </c>
      <c r="P1145" s="12">
        <f t="shared" si="274"/>
        <v>5827560.4199999999</v>
      </c>
      <c r="Q1145" s="12">
        <f t="shared" si="275"/>
        <v>1696.2688358258742</v>
      </c>
      <c r="R1145" s="12">
        <v>21030.3</v>
      </c>
      <c r="S1145" s="13">
        <v>43830</v>
      </c>
    </row>
    <row r="1146" spans="1:19" s="135" customFormat="1" ht="13.2" x14ac:dyDescent="0.3">
      <c r="A1146" s="134">
        <v>118</v>
      </c>
      <c r="B1146" s="8" t="s">
        <v>957</v>
      </c>
      <c r="C1146" s="9">
        <v>1980</v>
      </c>
      <c r="D1146" s="10">
        <v>0</v>
      </c>
      <c r="E1146" s="12" t="s">
        <v>69</v>
      </c>
      <c r="F1146" s="10">
        <v>9</v>
      </c>
      <c r="G1146" s="10">
        <v>2</v>
      </c>
      <c r="H1146" s="15">
        <v>4035.4000000000005</v>
      </c>
      <c r="I1146" s="15">
        <v>3582.6</v>
      </c>
      <c r="J1146" s="10">
        <v>3391.8</v>
      </c>
      <c r="K1146" s="11">
        <v>169</v>
      </c>
      <c r="L1146" s="12">
        <v>6102157.5099999998</v>
      </c>
      <c r="M1146" s="12">
        <v>0</v>
      </c>
      <c r="N1146" s="12">
        <v>0</v>
      </c>
      <c r="O1146" s="12">
        <f t="shared" si="276"/>
        <v>274597.09000000003</v>
      </c>
      <c r="P1146" s="12">
        <f t="shared" si="274"/>
        <v>5827560.4199999999</v>
      </c>
      <c r="Q1146" s="12">
        <f t="shared" si="275"/>
        <v>1703.2762546753754</v>
      </c>
      <c r="R1146" s="12">
        <v>21030.3</v>
      </c>
      <c r="S1146" s="13">
        <v>43830</v>
      </c>
    </row>
    <row r="1147" spans="1:19" s="135" customFormat="1" ht="13.2" x14ac:dyDescent="0.3">
      <c r="A1147" s="134">
        <v>119</v>
      </c>
      <c r="B1147" s="8" t="s">
        <v>958</v>
      </c>
      <c r="C1147" s="9">
        <v>1980</v>
      </c>
      <c r="D1147" s="10">
        <v>0</v>
      </c>
      <c r="E1147" s="12" t="s">
        <v>69</v>
      </c>
      <c r="F1147" s="10">
        <v>5</v>
      </c>
      <c r="G1147" s="10">
        <v>6</v>
      </c>
      <c r="H1147" s="15">
        <v>5192.2000000000007</v>
      </c>
      <c r="I1147" s="15">
        <v>4720.8999999999996</v>
      </c>
      <c r="J1147" s="10">
        <v>4213.8999999999996</v>
      </c>
      <c r="K1147" s="11">
        <v>267</v>
      </c>
      <c r="L1147" s="12">
        <v>6032220.1900000004</v>
      </c>
      <c r="M1147" s="12">
        <v>0</v>
      </c>
      <c r="N1147" s="12">
        <v>0</v>
      </c>
      <c r="O1147" s="12">
        <f t="shared" si="276"/>
        <v>271449.90999999997</v>
      </c>
      <c r="P1147" s="12">
        <f t="shared" si="274"/>
        <v>5760770.2800000003</v>
      </c>
      <c r="Q1147" s="12">
        <f t="shared" si="275"/>
        <v>1277.7691097036584</v>
      </c>
      <c r="R1147" s="12">
        <v>17606.61</v>
      </c>
      <c r="S1147" s="13">
        <v>43830</v>
      </c>
    </row>
    <row r="1148" spans="1:19" s="135" customFormat="1" ht="13.2" x14ac:dyDescent="0.3">
      <c r="A1148" s="134">
        <v>120</v>
      </c>
      <c r="B1148" s="8" t="s">
        <v>959</v>
      </c>
      <c r="C1148" s="9">
        <v>1980</v>
      </c>
      <c r="D1148" s="10">
        <v>0</v>
      </c>
      <c r="E1148" s="12" t="s">
        <v>69</v>
      </c>
      <c r="F1148" s="10">
        <v>5</v>
      </c>
      <c r="G1148" s="10">
        <v>4</v>
      </c>
      <c r="H1148" s="15">
        <v>3660.8</v>
      </c>
      <c r="I1148" s="15">
        <v>3327.3</v>
      </c>
      <c r="J1148" s="10">
        <v>3072.9</v>
      </c>
      <c r="K1148" s="11">
        <v>178</v>
      </c>
      <c r="L1148" s="12">
        <v>7564446.8300000001</v>
      </c>
      <c r="M1148" s="12">
        <v>0</v>
      </c>
      <c r="N1148" s="12">
        <v>0</v>
      </c>
      <c r="O1148" s="12">
        <f t="shared" si="276"/>
        <v>340400.11</v>
      </c>
      <c r="P1148" s="12">
        <f t="shared" si="274"/>
        <v>7224046.7199999997</v>
      </c>
      <c r="Q1148" s="12">
        <f t="shared" si="275"/>
        <v>2273.4489916749317</v>
      </c>
      <c r="R1148" s="12">
        <v>17606.61</v>
      </c>
      <c r="S1148" s="13">
        <v>43830</v>
      </c>
    </row>
    <row r="1149" spans="1:19" s="135" customFormat="1" ht="13.2" x14ac:dyDescent="0.3">
      <c r="A1149" s="134">
        <v>121</v>
      </c>
      <c r="B1149" s="8" t="s">
        <v>960</v>
      </c>
      <c r="C1149" s="9">
        <v>1980</v>
      </c>
      <c r="D1149" s="10">
        <v>0</v>
      </c>
      <c r="E1149" s="12" t="s">
        <v>69</v>
      </c>
      <c r="F1149" s="10">
        <v>5</v>
      </c>
      <c r="G1149" s="10">
        <v>8</v>
      </c>
      <c r="H1149" s="15">
        <v>6136.4000000000005</v>
      </c>
      <c r="I1149" s="15">
        <v>5519.1</v>
      </c>
      <c r="J1149" s="36">
        <v>5086</v>
      </c>
      <c r="K1149" s="11">
        <v>348</v>
      </c>
      <c r="L1149" s="12">
        <v>13753088.630000001</v>
      </c>
      <c r="M1149" s="12">
        <v>0</v>
      </c>
      <c r="N1149" s="12">
        <v>0</v>
      </c>
      <c r="O1149" s="12">
        <f t="shared" si="276"/>
        <v>618888.99</v>
      </c>
      <c r="P1149" s="12">
        <f t="shared" si="274"/>
        <v>13134199.640000001</v>
      </c>
      <c r="Q1149" s="12">
        <f t="shared" ref="Q1149:Q1185" si="277">L1149/I1149</f>
        <v>2491.9078527296115</v>
      </c>
      <c r="R1149" s="12">
        <v>17606.61</v>
      </c>
      <c r="S1149" s="13">
        <v>43830</v>
      </c>
    </row>
    <row r="1150" spans="1:19" s="135" customFormat="1" ht="13.2" x14ac:dyDescent="0.25">
      <c r="A1150" s="134">
        <v>122</v>
      </c>
      <c r="B1150" s="8" t="s">
        <v>961</v>
      </c>
      <c r="C1150" s="9">
        <v>1980</v>
      </c>
      <c r="D1150" s="10">
        <v>0</v>
      </c>
      <c r="E1150" s="12" t="s">
        <v>69</v>
      </c>
      <c r="F1150" s="10">
        <v>9</v>
      </c>
      <c r="G1150" s="10">
        <v>2</v>
      </c>
      <c r="H1150" s="15">
        <v>5104.7</v>
      </c>
      <c r="I1150" s="15">
        <v>3635.5</v>
      </c>
      <c r="J1150" s="10">
        <v>3347.9</v>
      </c>
      <c r="K1150" s="65">
        <v>162</v>
      </c>
      <c r="L1150" s="12">
        <v>8333928.96</v>
      </c>
      <c r="M1150" s="12">
        <v>0</v>
      </c>
      <c r="N1150" s="12">
        <v>0</v>
      </c>
      <c r="O1150" s="12">
        <f t="shared" si="276"/>
        <v>375026.8</v>
      </c>
      <c r="P1150" s="12">
        <f t="shared" si="274"/>
        <v>7958902.1600000001</v>
      </c>
      <c r="Q1150" s="12">
        <f t="shared" si="277"/>
        <v>2292.374903039472</v>
      </c>
      <c r="R1150" s="12">
        <v>21030.3</v>
      </c>
      <c r="S1150" s="13">
        <v>43830</v>
      </c>
    </row>
    <row r="1151" spans="1:19" s="135" customFormat="1" ht="13.2" x14ac:dyDescent="0.25">
      <c r="A1151" s="134">
        <v>123</v>
      </c>
      <c r="B1151" s="8" t="s">
        <v>962</v>
      </c>
      <c r="C1151" s="9">
        <v>1980</v>
      </c>
      <c r="D1151" s="10">
        <v>0</v>
      </c>
      <c r="E1151" s="12" t="s">
        <v>69</v>
      </c>
      <c r="F1151" s="10">
        <v>9</v>
      </c>
      <c r="G1151" s="10">
        <v>2</v>
      </c>
      <c r="H1151" s="15">
        <v>5082.3</v>
      </c>
      <c r="I1151" s="15">
        <v>3575.9</v>
      </c>
      <c r="J1151" s="10">
        <v>3419.1</v>
      </c>
      <c r="K1151" s="65">
        <v>186</v>
      </c>
      <c r="L1151" s="12">
        <v>8333928.96</v>
      </c>
      <c r="M1151" s="12">
        <v>0</v>
      </c>
      <c r="N1151" s="12">
        <v>0</v>
      </c>
      <c r="O1151" s="12">
        <f t="shared" si="276"/>
        <v>375026.8</v>
      </c>
      <c r="P1151" s="12">
        <f t="shared" si="274"/>
        <v>7958902.1600000001</v>
      </c>
      <c r="Q1151" s="12">
        <f t="shared" si="277"/>
        <v>2330.5822198607343</v>
      </c>
      <c r="R1151" s="12">
        <v>21030.3</v>
      </c>
      <c r="S1151" s="13">
        <v>43830</v>
      </c>
    </row>
    <row r="1152" spans="1:19" s="135" customFormat="1" ht="13.2" x14ac:dyDescent="0.25">
      <c r="A1152" s="134">
        <v>124</v>
      </c>
      <c r="B1152" s="8" t="s">
        <v>963</v>
      </c>
      <c r="C1152" s="9">
        <v>1976</v>
      </c>
      <c r="D1152" s="10">
        <v>0</v>
      </c>
      <c r="E1152" s="12" t="s">
        <v>69</v>
      </c>
      <c r="F1152" s="10">
        <v>5</v>
      </c>
      <c r="G1152" s="10">
        <v>8</v>
      </c>
      <c r="H1152" s="15">
        <v>10481.799999999999</v>
      </c>
      <c r="I1152" s="15">
        <v>5497.4</v>
      </c>
      <c r="J1152" s="10">
        <v>4772.1000000000004</v>
      </c>
      <c r="K1152" s="65">
        <v>273</v>
      </c>
      <c r="L1152" s="12">
        <v>18698058.16</v>
      </c>
      <c r="M1152" s="12">
        <v>0</v>
      </c>
      <c r="N1152" s="12">
        <v>0</v>
      </c>
      <c r="O1152" s="12">
        <f t="shared" si="276"/>
        <v>841412.62</v>
      </c>
      <c r="P1152" s="12">
        <f t="shared" si="274"/>
        <v>17856645.539999999</v>
      </c>
      <c r="Q1152" s="12">
        <f t="shared" si="277"/>
        <v>3401.2548040892061</v>
      </c>
      <c r="R1152" s="12">
        <v>17606.61</v>
      </c>
      <c r="S1152" s="13">
        <v>43830</v>
      </c>
    </row>
    <row r="1153" spans="1:19" s="135" customFormat="1" ht="13.2" x14ac:dyDescent="0.25">
      <c r="A1153" s="134">
        <v>125</v>
      </c>
      <c r="B1153" s="8" t="s">
        <v>964</v>
      </c>
      <c r="C1153" s="9">
        <v>1977</v>
      </c>
      <c r="D1153" s="10">
        <v>0</v>
      </c>
      <c r="E1153" s="12" t="s">
        <v>29</v>
      </c>
      <c r="F1153" s="10">
        <v>5</v>
      </c>
      <c r="G1153" s="10">
        <v>4</v>
      </c>
      <c r="H1153" s="15">
        <v>5386.3</v>
      </c>
      <c r="I1153" s="15">
        <v>3389.8</v>
      </c>
      <c r="J1153" s="10">
        <v>3051.6</v>
      </c>
      <c r="K1153" s="65">
        <v>213</v>
      </c>
      <c r="L1153" s="12">
        <v>19839392.899999999</v>
      </c>
      <c r="M1153" s="12">
        <v>0</v>
      </c>
      <c r="N1153" s="12">
        <v>0</v>
      </c>
      <c r="O1153" s="12">
        <f t="shared" si="276"/>
        <v>892772.68</v>
      </c>
      <c r="P1153" s="12">
        <f t="shared" si="274"/>
        <v>18946620.219999999</v>
      </c>
      <c r="Q1153" s="12">
        <f t="shared" si="277"/>
        <v>5852.6735795622153</v>
      </c>
      <c r="R1153" s="12">
        <v>27958.74</v>
      </c>
      <c r="S1153" s="13">
        <v>43830</v>
      </c>
    </row>
    <row r="1154" spans="1:19" s="135" customFormat="1" ht="13.2" x14ac:dyDescent="0.25">
      <c r="A1154" s="134">
        <v>126</v>
      </c>
      <c r="B1154" s="8" t="s">
        <v>965</v>
      </c>
      <c r="C1154" s="9">
        <v>1977</v>
      </c>
      <c r="D1154" s="10">
        <v>0</v>
      </c>
      <c r="E1154" s="12" t="s">
        <v>29</v>
      </c>
      <c r="F1154" s="10">
        <v>5</v>
      </c>
      <c r="G1154" s="10">
        <v>4</v>
      </c>
      <c r="H1154" s="15">
        <v>5403.2</v>
      </c>
      <c r="I1154" s="15">
        <v>3361.7</v>
      </c>
      <c r="J1154" s="10">
        <v>2995.2</v>
      </c>
      <c r="K1154" s="65">
        <v>182</v>
      </c>
      <c r="L1154" s="12">
        <v>20171983.010000002</v>
      </c>
      <c r="M1154" s="12">
        <v>0</v>
      </c>
      <c r="N1154" s="12">
        <v>0</v>
      </c>
      <c r="O1154" s="12">
        <f t="shared" si="276"/>
        <v>907739.24</v>
      </c>
      <c r="P1154" s="12">
        <f t="shared" si="274"/>
        <v>19264243.770000003</v>
      </c>
      <c r="Q1154" s="12">
        <f t="shared" si="277"/>
        <v>6000.5303893863229</v>
      </c>
      <c r="R1154" s="12">
        <v>27958.74</v>
      </c>
      <c r="S1154" s="13">
        <v>43830</v>
      </c>
    </row>
    <row r="1155" spans="1:19" s="135" customFormat="1" ht="13.2" x14ac:dyDescent="0.25">
      <c r="A1155" s="134">
        <v>127</v>
      </c>
      <c r="B1155" s="8" t="s">
        <v>966</v>
      </c>
      <c r="C1155" s="9">
        <v>1979</v>
      </c>
      <c r="D1155" s="10">
        <v>0</v>
      </c>
      <c r="E1155" s="12" t="s">
        <v>29</v>
      </c>
      <c r="F1155" s="10">
        <v>5</v>
      </c>
      <c r="G1155" s="10">
        <v>1</v>
      </c>
      <c r="H1155" s="15">
        <v>1697.2</v>
      </c>
      <c r="I1155" s="15">
        <v>1044.0999999999999</v>
      </c>
      <c r="J1155" s="10">
        <v>823.5</v>
      </c>
      <c r="K1155" s="65">
        <v>52</v>
      </c>
      <c r="L1155" s="12">
        <v>6376314.8799999999</v>
      </c>
      <c r="M1155" s="12">
        <v>0</v>
      </c>
      <c r="N1155" s="12">
        <v>0</v>
      </c>
      <c r="O1155" s="12">
        <f t="shared" si="276"/>
        <v>286934.17</v>
      </c>
      <c r="P1155" s="12">
        <f t="shared" si="274"/>
        <v>6089380.71</v>
      </c>
      <c r="Q1155" s="12">
        <f t="shared" si="277"/>
        <v>6106.9963413466148</v>
      </c>
      <c r="R1155" s="12">
        <v>27958.74</v>
      </c>
      <c r="S1155" s="13">
        <v>43830</v>
      </c>
    </row>
    <row r="1156" spans="1:19" s="135" customFormat="1" ht="13.2" x14ac:dyDescent="0.25">
      <c r="A1156" s="134">
        <v>128</v>
      </c>
      <c r="B1156" s="8" t="s">
        <v>967</v>
      </c>
      <c r="C1156" s="9">
        <v>1977</v>
      </c>
      <c r="D1156" s="10">
        <v>0</v>
      </c>
      <c r="E1156" s="12" t="s">
        <v>29</v>
      </c>
      <c r="F1156" s="10">
        <v>5</v>
      </c>
      <c r="G1156" s="10">
        <v>4</v>
      </c>
      <c r="H1156" s="15">
        <v>5423.5</v>
      </c>
      <c r="I1156" s="15">
        <v>3415.1</v>
      </c>
      <c r="J1156" s="36">
        <v>2901</v>
      </c>
      <c r="K1156" s="65">
        <v>173</v>
      </c>
      <c r="L1156" s="12">
        <v>25132939.059999999</v>
      </c>
      <c r="M1156" s="12">
        <v>0</v>
      </c>
      <c r="N1156" s="12">
        <v>0</v>
      </c>
      <c r="O1156" s="12">
        <f t="shared" si="276"/>
        <v>1130982.26</v>
      </c>
      <c r="P1156" s="12">
        <f t="shared" si="274"/>
        <v>24001956.799999997</v>
      </c>
      <c r="Q1156" s="12">
        <f t="shared" si="277"/>
        <v>7359.3566981933182</v>
      </c>
      <c r="R1156" s="12">
        <v>27958.74</v>
      </c>
      <c r="S1156" s="13">
        <v>43830</v>
      </c>
    </row>
    <row r="1157" spans="1:19" s="135" customFormat="1" ht="13.2" x14ac:dyDescent="0.25">
      <c r="A1157" s="134">
        <v>129</v>
      </c>
      <c r="B1157" s="8" t="s">
        <v>968</v>
      </c>
      <c r="C1157" s="9">
        <v>1976</v>
      </c>
      <c r="D1157" s="10">
        <v>0</v>
      </c>
      <c r="E1157" s="12" t="s">
        <v>29</v>
      </c>
      <c r="F1157" s="10">
        <v>5</v>
      </c>
      <c r="G1157" s="10">
        <v>4</v>
      </c>
      <c r="H1157" s="15">
        <v>5568.8</v>
      </c>
      <c r="I1157" s="15">
        <v>3574.4</v>
      </c>
      <c r="J1157" s="10">
        <v>3249.8</v>
      </c>
      <c r="K1157" s="65">
        <v>214</v>
      </c>
      <c r="L1157" s="12">
        <v>15864647.390000001</v>
      </c>
      <c r="M1157" s="12">
        <v>0</v>
      </c>
      <c r="N1157" s="12">
        <v>0</v>
      </c>
      <c r="O1157" s="12">
        <f t="shared" si="276"/>
        <v>713909.13</v>
      </c>
      <c r="P1157" s="12">
        <f t="shared" si="274"/>
        <v>15150738.26</v>
      </c>
      <c r="Q1157" s="12">
        <f t="shared" si="277"/>
        <v>4438.4085133169201</v>
      </c>
      <c r="R1157" s="12">
        <v>27958.74</v>
      </c>
      <c r="S1157" s="13">
        <v>43830</v>
      </c>
    </row>
    <row r="1158" spans="1:19" s="135" customFormat="1" ht="13.2" x14ac:dyDescent="0.25">
      <c r="A1158" s="134">
        <v>130</v>
      </c>
      <c r="B1158" s="8" t="s">
        <v>969</v>
      </c>
      <c r="C1158" s="9">
        <v>1976</v>
      </c>
      <c r="D1158" s="10">
        <v>0</v>
      </c>
      <c r="E1158" s="12" t="s">
        <v>29</v>
      </c>
      <c r="F1158" s="10">
        <v>5</v>
      </c>
      <c r="G1158" s="10">
        <v>4</v>
      </c>
      <c r="H1158" s="15">
        <v>5546.5</v>
      </c>
      <c r="I1158" s="15">
        <v>3545</v>
      </c>
      <c r="J1158" s="10">
        <v>3087.3</v>
      </c>
      <c r="K1158" s="65">
        <v>169</v>
      </c>
      <c r="L1158" s="12">
        <v>16461726.49</v>
      </c>
      <c r="M1158" s="12">
        <v>0</v>
      </c>
      <c r="N1158" s="12">
        <v>0</v>
      </c>
      <c r="O1158" s="12">
        <f t="shared" si="276"/>
        <v>740777.69</v>
      </c>
      <c r="P1158" s="12">
        <f t="shared" si="274"/>
        <v>15720948.800000001</v>
      </c>
      <c r="Q1158" s="12">
        <f t="shared" si="277"/>
        <v>4643.6464005641747</v>
      </c>
      <c r="R1158" s="12">
        <v>27958.74</v>
      </c>
      <c r="S1158" s="13">
        <v>43830</v>
      </c>
    </row>
    <row r="1159" spans="1:19" s="135" customFormat="1" ht="13.2" x14ac:dyDescent="0.25">
      <c r="A1159" s="134">
        <v>131</v>
      </c>
      <c r="B1159" s="8" t="s">
        <v>970</v>
      </c>
      <c r="C1159" s="9">
        <v>1977</v>
      </c>
      <c r="D1159" s="10">
        <v>0</v>
      </c>
      <c r="E1159" s="12" t="s">
        <v>69</v>
      </c>
      <c r="F1159" s="10">
        <v>5</v>
      </c>
      <c r="G1159" s="10">
        <v>5</v>
      </c>
      <c r="H1159" s="15">
        <v>8060.2</v>
      </c>
      <c r="I1159" s="15">
        <v>4276.8</v>
      </c>
      <c r="J1159" s="10">
        <v>3546.1</v>
      </c>
      <c r="K1159" s="65">
        <v>197</v>
      </c>
      <c r="L1159" s="12">
        <v>20600928.489999998</v>
      </c>
      <c r="M1159" s="12">
        <v>0</v>
      </c>
      <c r="N1159" s="12">
        <v>0</v>
      </c>
      <c r="O1159" s="12">
        <f t="shared" si="276"/>
        <v>927041.78</v>
      </c>
      <c r="P1159" s="12">
        <f t="shared" si="274"/>
        <v>19673886.709999997</v>
      </c>
      <c r="Q1159" s="12">
        <f t="shared" si="277"/>
        <v>4816.902471473999</v>
      </c>
      <c r="R1159" s="12">
        <v>17606.61</v>
      </c>
      <c r="S1159" s="13">
        <v>43830</v>
      </c>
    </row>
    <row r="1160" spans="1:19" s="135" customFormat="1" ht="13.2" x14ac:dyDescent="0.25">
      <c r="A1160" s="134">
        <v>132</v>
      </c>
      <c r="B1160" s="8" t="s">
        <v>971</v>
      </c>
      <c r="C1160" s="9">
        <v>1977</v>
      </c>
      <c r="D1160" s="10">
        <v>0</v>
      </c>
      <c r="E1160" s="12" t="s">
        <v>69</v>
      </c>
      <c r="F1160" s="10">
        <v>5</v>
      </c>
      <c r="G1160" s="10">
        <v>8</v>
      </c>
      <c r="H1160" s="15">
        <v>10422.4</v>
      </c>
      <c r="I1160" s="15">
        <v>5453.4</v>
      </c>
      <c r="J1160" s="10">
        <v>4525</v>
      </c>
      <c r="K1160" s="65">
        <v>265</v>
      </c>
      <c r="L1160" s="12">
        <v>18569660.190000001</v>
      </c>
      <c r="M1160" s="12">
        <v>0</v>
      </c>
      <c r="N1160" s="12">
        <v>0</v>
      </c>
      <c r="O1160" s="12">
        <f t="shared" si="276"/>
        <v>835634.71</v>
      </c>
      <c r="P1160" s="12">
        <f t="shared" si="274"/>
        <v>17734025.48</v>
      </c>
      <c r="Q1160" s="12">
        <f t="shared" si="277"/>
        <v>3405.1527835845532</v>
      </c>
      <c r="R1160" s="12">
        <v>17606.61</v>
      </c>
      <c r="S1160" s="13">
        <v>43830</v>
      </c>
    </row>
    <row r="1161" spans="1:19" s="135" customFormat="1" ht="13.2" x14ac:dyDescent="0.25">
      <c r="A1161" s="134">
        <v>133</v>
      </c>
      <c r="B1161" s="8" t="s">
        <v>972</v>
      </c>
      <c r="C1161" s="9">
        <v>1979</v>
      </c>
      <c r="D1161" s="10">
        <v>0</v>
      </c>
      <c r="E1161" s="12" t="s">
        <v>29</v>
      </c>
      <c r="F1161" s="10">
        <v>5</v>
      </c>
      <c r="G1161" s="10">
        <v>1</v>
      </c>
      <c r="H1161" s="15">
        <v>1659.2</v>
      </c>
      <c r="I1161" s="15">
        <v>1035.8</v>
      </c>
      <c r="J1161" s="10">
        <v>782.4</v>
      </c>
      <c r="K1161" s="65">
        <v>35</v>
      </c>
      <c r="L1161" s="12">
        <v>6338213.3499999996</v>
      </c>
      <c r="M1161" s="12">
        <v>0</v>
      </c>
      <c r="N1161" s="12">
        <v>0</v>
      </c>
      <c r="O1161" s="12">
        <f t="shared" si="276"/>
        <v>285219.59999999998</v>
      </c>
      <c r="P1161" s="12">
        <f t="shared" si="274"/>
        <v>6052993.75</v>
      </c>
      <c r="Q1161" s="12">
        <f t="shared" si="277"/>
        <v>6119.1478567290978</v>
      </c>
      <c r="R1161" s="12">
        <v>27958.74</v>
      </c>
      <c r="S1161" s="13">
        <v>43830</v>
      </c>
    </row>
    <row r="1162" spans="1:19" s="135" customFormat="1" ht="13.2" x14ac:dyDescent="0.25">
      <c r="A1162" s="134">
        <v>134</v>
      </c>
      <c r="B1162" s="8" t="s">
        <v>973</v>
      </c>
      <c r="C1162" s="9">
        <v>1978</v>
      </c>
      <c r="D1162" s="10">
        <v>0</v>
      </c>
      <c r="E1162" s="12" t="s">
        <v>29</v>
      </c>
      <c r="F1162" s="10">
        <v>5</v>
      </c>
      <c r="G1162" s="10">
        <v>4</v>
      </c>
      <c r="H1162" s="15">
        <v>5459</v>
      </c>
      <c r="I1162" s="15">
        <v>3432</v>
      </c>
      <c r="J1162" s="10">
        <v>3132.9</v>
      </c>
      <c r="K1162" s="65">
        <v>209</v>
      </c>
      <c r="L1162" s="12">
        <v>17979805.93</v>
      </c>
      <c r="M1162" s="12">
        <v>0</v>
      </c>
      <c r="N1162" s="12">
        <v>0</v>
      </c>
      <c r="O1162" s="12">
        <f t="shared" si="276"/>
        <v>809091.27</v>
      </c>
      <c r="P1162" s="12">
        <f t="shared" si="274"/>
        <v>17170714.66</v>
      </c>
      <c r="Q1162" s="12">
        <f t="shared" si="277"/>
        <v>5238.871191724942</v>
      </c>
      <c r="R1162" s="12">
        <v>27958.74</v>
      </c>
      <c r="S1162" s="13">
        <v>43830</v>
      </c>
    </row>
    <row r="1163" spans="1:19" s="135" customFormat="1" ht="13.2" x14ac:dyDescent="0.25">
      <c r="A1163" s="134">
        <v>135</v>
      </c>
      <c r="B1163" s="8" t="s">
        <v>974</v>
      </c>
      <c r="C1163" s="9">
        <v>1978</v>
      </c>
      <c r="D1163" s="10">
        <v>0</v>
      </c>
      <c r="E1163" s="12" t="s">
        <v>69</v>
      </c>
      <c r="F1163" s="10">
        <v>5</v>
      </c>
      <c r="G1163" s="10">
        <v>8</v>
      </c>
      <c r="H1163" s="15">
        <v>10490.8</v>
      </c>
      <c r="I1163" s="15">
        <v>5608.1</v>
      </c>
      <c r="J1163" s="66">
        <v>4815.2</v>
      </c>
      <c r="K1163" s="65">
        <v>335</v>
      </c>
      <c r="L1163" s="12">
        <v>18976236.280000001</v>
      </c>
      <c r="M1163" s="12">
        <v>0</v>
      </c>
      <c r="N1163" s="12">
        <v>0</v>
      </c>
      <c r="O1163" s="12">
        <f t="shared" si="276"/>
        <v>853930.63</v>
      </c>
      <c r="P1163" s="12">
        <f t="shared" si="274"/>
        <v>18122305.650000002</v>
      </c>
      <c r="Q1163" s="12">
        <f t="shared" si="277"/>
        <v>3383.7193131363565</v>
      </c>
      <c r="R1163" s="12">
        <v>27958.74</v>
      </c>
      <c r="S1163" s="13">
        <v>43830</v>
      </c>
    </row>
    <row r="1164" spans="1:19" s="135" customFormat="1" ht="13.2" x14ac:dyDescent="0.25">
      <c r="A1164" s="134">
        <v>136</v>
      </c>
      <c r="B1164" s="8" t="s">
        <v>975</v>
      </c>
      <c r="C1164" s="9">
        <v>1978</v>
      </c>
      <c r="D1164" s="10">
        <v>0</v>
      </c>
      <c r="E1164" s="12" t="s">
        <v>69</v>
      </c>
      <c r="F1164" s="10">
        <v>5</v>
      </c>
      <c r="G1164" s="10">
        <v>8</v>
      </c>
      <c r="H1164" s="15">
        <v>10432</v>
      </c>
      <c r="I1164" s="15">
        <v>5549.3</v>
      </c>
      <c r="J1164" s="10">
        <v>5172.5</v>
      </c>
      <c r="K1164" s="65">
        <v>329</v>
      </c>
      <c r="L1164" s="12">
        <v>18409189.989999998</v>
      </c>
      <c r="M1164" s="12">
        <v>0</v>
      </c>
      <c r="N1164" s="12">
        <v>0</v>
      </c>
      <c r="O1164" s="12">
        <f t="shared" si="276"/>
        <v>828413.55</v>
      </c>
      <c r="P1164" s="12">
        <f t="shared" si="274"/>
        <v>17580776.439999998</v>
      </c>
      <c r="Q1164" s="12">
        <f t="shared" si="277"/>
        <v>3317.3895788658024</v>
      </c>
      <c r="R1164" s="12">
        <v>17606.61</v>
      </c>
      <c r="S1164" s="13">
        <v>43830</v>
      </c>
    </row>
    <row r="1165" spans="1:19" s="135" customFormat="1" ht="13.2" x14ac:dyDescent="0.25">
      <c r="A1165" s="134">
        <v>137</v>
      </c>
      <c r="B1165" s="8" t="s">
        <v>976</v>
      </c>
      <c r="C1165" s="9">
        <v>1978</v>
      </c>
      <c r="D1165" s="10">
        <v>0</v>
      </c>
      <c r="E1165" s="12" t="s">
        <v>69</v>
      </c>
      <c r="F1165" s="10">
        <v>5</v>
      </c>
      <c r="G1165" s="10">
        <v>9</v>
      </c>
      <c r="H1165" s="15">
        <v>12109.9</v>
      </c>
      <c r="I1165" s="15">
        <v>6506.1</v>
      </c>
      <c r="J1165" s="10">
        <v>6278.2</v>
      </c>
      <c r="K1165" s="65">
        <v>399</v>
      </c>
      <c r="L1165" s="12">
        <v>21767919.57</v>
      </c>
      <c r="M1165" s="12">
        <v>0</v>
      </c>
      <c r="N1165" s="12">
        <v>0</v>
      </c>
      <c r="O1165" s="12">
        <f t="shared" si="276"/>
        <v>979556.38</v>
      </c>
      <c r="P1165" s="12">
        <f t="shared" si="274"/>
        <v>20788363.190000001</v>
      </c>
      <c r="Q1165" s="12">
        <f t="shared" si="277"/>
        <v>3345.770825840365</v>
      </c>
      <c r="R1165" s="12">
        <v>17606.61</v>
      </c>
      <c r="S1165" s="13">
        <v>43830</v>
      </c>
    </row>
    <row r="1166" spans="1:19" s="135" customFormat="1" ht="13.2" x14ac:dyDescent="0.25">
      <c r="A1166" s="134">
        <v>138</v>
      </c>
      <c r="B1166" s="8" t="s">
        <v>977</v>
      </c>
      <c r="C1166" s="9">
        <v>1978</v>
      </c>
      <c r="D1166" s="10">
        <v>0</v>
      </c>
      <c r="E1166" s="12" t="s">
        <v>29</v>
      </c>
      <c r="F1166" s="10">
        <v>5</v>
      </c>
      <c r="G1166" s="10">
        <v>4</v>
      </c>
      <c r="H1166" s="15">
        <v>5457.8</v>
      </c>
      <c r="I1166" s="15">
        <v>3437</v>
      </c>
      <c r="J1166" s="10">
        <v>2543</v>
      </c>
      <c r="K1166" s="65">
        <v>177</v>
      </c>
      <c r="L1166" s="12">
        <v>18154431.23</v>
      </c>
      <c r="M1166" s="12">
        <v>0</v>
      </c>
      <c r="N1166" s="12">
        <v>0</v>
      </c>
      <c r="O1166" s="12">
        <f t="shared" si="276"/>
        <v>816949.41</v>
      </c>
      <c r="P1166" s="12">
        <f t="shared" si="274"/>
        <v>17337481.82</v>
      </c>
      <c r="Q1166" s="12">
        <f t="shared" si="277"/>
        <v>5282.0573843468146</v>
      </c>
      <c r="R1166" s="12">
        <v>27958.74</v>
      </c>
      <c r="S1166" s="13">
        <v>43830</v>
      </c>
    </row>
    <row r="1167" spans="1:19" s="135" customFormat="1" ht="13.2" x14ac:dyDescent="0.25">
      <c r="A1167" s="134">
        <v>139</v>
      </c>
      <c r="B1167" s="8" t="s">
        <v>978</v>
      </c>
      <c r="C1167" s="9">
        <v>1978</v>
      </c>
      <c r="D1167" s="10">
        <v>0</v>
      </c>
      <c r="E1167" s="12" t="s">
        <v>29</v>
      </c>
      <c r="F1167" s="10">
        <v>5</v>
      </c>
      <c r="G1167" s="10">
        <v>3</v>
      </c>
      <c r="H1167" s="15">
        <v>9700.4</v>
      </c>
      <c r="I1167" s="15">
        <v>6316.5</v>
      </c>
      <c r="J1167" s="10">
        <v>4826.7</v>
      </c>
      <c r="K1167" s="137">
        <v>467</v>
      </c>
      <c r="L1167" s="12">
        <v>38228596.020000003</v>
      </c>
      <c r="M1167" s="12">
        <v>0</v>
      </c>
      <c r="N1167" s="12">
        <v>0</v>
      </c>
      <c r="O1167" s="12">
        <f t="shared" si="276"/>
        <v>1720286.82</v>
      </c>
      <c r="P1167" s="12">
        <f t="shared" si="274"/>
        <v>36508309.200000003</v>
      </c>
      <c r="Q1167" s="12">
        <f t="shared" si="277"/>
        <v>6052.1801662312992</v>
      </c>
      <c r="R1167" s="12">
        <v>27958.74</v>
      </c>
      <c r="S1167" s="13">
        <v>43830</v>
      </c>
    </row>
    <row r="1168" spans="1:19" s="135" customFormat="1" ht="13.2" x14ac:dyDescent="0.3">
      <c r="A1168" s="134">
        <v>140</v>
      </c>
      <c r="B1168" s="8" t="s">
        <v>979</v>
      </c>
      <c r="C1168" s="9">
        <v>1972</v>
      </c>
      <c r="D1168" s="10">
        <v>0</v>
      </c>
      <c r="E1168" s="12" t="s">
        <v>29</v>
      </c>
      <c r="F1168" s="10">
        <v>5</v>
      </c>
      <c r="G1168" s="10">
        <v>4</v>
      </c>
      <c r="H1168" s="15">
        <v>3710.7499999999995</v>
      </c>
      <c r="I1168" s="15">
        <v>3397.05</v>
      </c>
      <c r="J1168" s="10">
        <v>3170.1</v>
      </c>
      <c r="K1168" s="11">
        <v>197</v>
      </c>
      <c r="L1168" s="12">
        <v>4164572.69</v>
      </c>
      <c r="M1168" s="12">
        <v>0</v>
      </c>
      <c r="N1168" s="12">
        <v>0</v>
      </c>
      <c r="O1168" s="12">
        <f t="shared" si="276"/>
        <v>187405.77</v>
      </c>
      <c r="P1168" s="12">
        <f t="shared" si="274"/>
        <v>3977166.92</v>
      </c>
      <c r="Q1168" s="12">
        <f t="shared" si="277"/>
        <v>1225.9380020900487</v>
      </c>
      <c r="R1168" s="12">
        <v>27958.74</v>
      </c>
      <c r="S1168" s="13">
        <v>43830</v>
      </c>
    </row>
    <row r="1169" spans="1:19" s="135" customFormat="1" ht="13.2" x14ac:dyDescent="0.3">
      <c r="A1169" s="134">
        <v>141</v>
      </c>
      <c r="B1169" s="8" t="s">
        <v>980</v>
      </c>
      <c r="C1169" s="9">
        <v>1973</v>
      </c>
      <c r="D1169" s="10">
        <v>0</v>
      </c>
      <c r="E1169" s="12" t="s">
        <v>69</v>
      </c>
      <c r="F1169" s="10">
        <v>5</v>
      </c>
      <c r="G1169" s="10">
        <v>4</v>
      </c>
      <c r="H1169" s="15">
        <v>3696.15</v>
      </c>
      <c r="I1169" s="15">
        <v>3372.05</v>
      </c>
      <c r="J1169" s="10">
        <v>3055.5</v>
      </c>
      <c r="K1169" s="11">
        <v>205</v>
      </c>
      <c r="L1169" s="12">
        <v>3452938.73</v>
      </c>
      <c r="M1169" s="12">
        <v>0</v>
      </c>
      <c r="N1169" s="12">
        <v>0</v>
      </c>
      <c r="O1169" s="12">
        <f t="shared" si="276"/>
        <v>155382.24</v>
      </c>
      <c r="P1169" s="12">
        <f t="shared" si="274"/>
        <v>3297556.49</v>
      </c>
      <c r="Q1169" s="12">
        <f t="shared" si="277"/>
        <v>1023.9879983986002</v>
      </c>
      <c r="R1169" s="12">
        <v>17606.61</v>
      </c>
      <c r="S1169" s="13">
        <v>43830</v>
      </c>
    </row>
    <row r="1170" spans="1:19" s="135" customFormat="1" ht="13.2" x14ac:dyDescent="0.3">
      <c r="A1170" s="134">
        <v>142</v>
      </c>
      <c r="B1170" s="8" t="s">
        <v>981</v>
      </c>
      <c r="C1170" s="9">
        <v>1979</v>
      </c>
      <c r="D1170" s="10">
        <v>0</v>
      </c>
      <c r="E1170" s="12" t="s">
        <v>69</v>
      </c>
      <c r="F1170" s="10">
        <v>5</v>
      </c>
      <c r="G1170" s="10">
        <v>4</v>
      </c>
      <c r="H1170" s="15">
        <v>6352.4</v>
      </c>
      <c r="I1170" s="15">
        <v>3322.7</v>
      </c>
      <c r="J1170" s="10">
        <v>2942.8</v>
      </c>
      <c r="K1170" s="11">
        <v>220</v>
      </c>
      <c r="L1170" s="12">
        <v>14430110.17</v>
      </c>
      <c r="M1170" s="12">
        <v>0</v>
      </c>
      <c r="N1170" s="12">
        <v>0</v>
      </c>
      <c r="O1170" s="12">
        <f t="shared" si="276"/>
        <v>649354.96</v>
      </c>
      <c r="P1170" s="12">
        <f t="shared" si="274"/>
        <v>13780755.210000001</v>
      </c>
      <c r="Q1170" s="12">
        <f t="shared" si="277"/>
        <v>4342.8868600836668</v>
      </c>
      <c r="R1170" s="12">
        <v>17606.61</v>
      </c>
      <c r="S1170" s="13">
        <v>43830</v>
      </c>
    </row>
    <row r="1171" spans="1:19" s="135" customFormat="1" ht="13.2" x14ac:dyDescent="0.3">
      <c r="A1171" s="134">
        <v>143</v>
      </c>
      <c r="B1171" s="8" t="s">
        <v>982</v>
      </c>
      <c r="C1171" s="9">
        <v>1971</v>
      </c>
      <c r="D1171" s="10">
        <v>0</v>
      </c>
      <c r="E1171" s="12" t="s">
        <v>69</v>
      </c>
      <c r="F1171" s="10">
        <v>5</v>
      </c>
      <c r="G1171" s="10">
        <v>4</v>
      </c>
      <c r="H1171" s="15">
        <v>3865</v>
      </c>
      <c r="I1171" s="15">
        <v>3525</v>
      </c>
      <c r="J1171" s="10">
        <v>3411.1</v>
      </c>
      <c r="K1171" s="11">
        <v>203</v>
      </c>
      <c r="L1171" s="12">
        <v>5156511</v>
      </c>
      <c r="M1171" s="12">
        <v>0</v>
      </c>
      <c r="N1171" s="12">
        <v>0</v>
      </c>
      <c r="O1171" s="12">
        <f t="shared" si="276"/>
        <v>232043</v>
      </c>
      <c r="P1171" s="12">
        <f t="shared" si="274"/>
        <v>4924468</v>
      </c>
      <c r="Q1171" s="12">
        <f t="shared" si="277"/>
        <v>1462.84</v>
      </c>
      <c r="R1171" s="12">
        <v>17606.61</v>
      </c>
      <c r="S1171" s="13">
        <v>43830</v>
      </c>
    </row>
    <row r="1172" spans="1:19" s="135" customFormat="1" ht="13.2" x14ac:dyDescent="0.25">
      <c r="A1172" s="134">
        <v>144</v>
      </c>
      <c r="B1172" s="8" t="s">
        <v>983</v>
      </c>
      <c r="C1172" s="9">
        <v>1980</v>
      </c>
      <c r="D1172" s="10">
        <v>0</v>
      </c>
      <c r="E1172" s="12" t="s">
        <v>29</v>
      </c>
      <c r="F1172" s="10">
        <v>5</v>
      </c>
      <c r="G1172" s="10">
        <v>4</v>
      </c>
      <c r="H1172" s="15">
        <v>4640.8</v>
      </c>
      <c r="I1172" s="15">
        <v>2788.2</v>
      </c>
      <c r="J1172" s="10">
        <v>2674.4</v>
      </c>
      <c r="K1172" s="65">
        <v>172</v>
      </c>
      <c r="L1172" s="12">
        <v>9430311.9299999997</v>
      </c>
      <c r="M1172" s="12">
        <v>0</v>
      </c>
      <c r="N1172" s="12">
        <v>0</v>
      </c>
      <c r="O1172" s="12">
        <f t="shared" si="276"/>
        <v>424364.04</v>
      </c>
      <c r="P1172" s="12">
        <f t="shared" si="274"/>
        <v>9005947.8900000006</v>
      </c>
      <c r="Q1172" s="12">
        <f t="shared" si="277"/>
        <v>3382.2221971164195</v>
      </c>
      <c r="R1172" s="12">
        <v>27958.74</v>
      </c>
      <c r="S1172" s="13">
        <v>43830</v>
      </c>
    </row>
    <row r="1173" spans="1:19" s="135" customFormat="1" ht="13.2" x14ac:dyDescent="0.25">
      <c r="A1173" s="134">
        <v>145</v>
      </c>
      <c r="B1173" s="8" t="s">
        <v>984</v>
      </c>
      <c r="C1173" s="9">
        <v>1977</v>
      </c>
      <c r="D1173" s="10">
        <v>0</v>
      </c>
      <c r="E1173" s="12" t="s">
        <v>69</v>
      </c>
      <c r="F1173" s="10">
        <v>5</v>
      </c>
      <c r="G1173" s="10">
        <v>6</v>
      </c>
      <c r="H1173" s="15">
        <v>8849</v>
      </c>
      <c r="I1173" s="15">
        <v>4790</v>
      </c>
      <c r="J1173" s="10">
        <v>4634.3999999999996</v>
      </c>
      <c r="K1173" s="65">
        <v>281</v>
      </c>
      <c r="L1173" s="12">
        <v>19233239.109999999</v>
      </c>
      <c r="M1173" s="12">
        <v>0</v>
      </c>
      <c r="N1173" s="12">
        <v>0</v>
      </c>
      <c r="O1173" s="12">
        <f t="shared" si="276"/>
        <v>865495.76</v>
      </c>
      <c r="P1173" s="12">
        <f t="shared" si="274"/>
        <v>18367743.349999998</v>
      </c>
      <c r="Q1173" s="12">
        <f t="shared" si="277"/>
        <v>4015.2900020876828</v>
      </c>
      <c r="R1173" s="12">
        <v>17606.61</v>
      </c>
      <c r="S1173" s="13">
        <v>43830</v>
      </c>
    </row>
    <row r="1174" spans="1:19" s="135" customFormat="1" ht="13.2" x14ac:dyDescent="0.25">
      <c r="A1174" s="134">
        <v>146</v>
      </c>
      <c r="B1174" s="8" t="s">
        <v>985</v>
      </c>
      <c r="C1174" s="9">
        <v>1977</v>
      </c>
      <c r="D1174" s="10">
        <v>0</v>
      </c>
      <c r="E1174" s="12" t="s">
        <v>69</v>
      </c>
      <c r="F1174" s="10">
        <v>5</v>
      </c>
      <c r="G1174" s="10">
        <v>8</v>
      </c>
      <c r="H1174" s="15">
        <v>10458.700000000001</v>
      </c>
      <c r="I1174" s="15">
        <v>5574.3</v>
      </c>
      <c r="J1174" s="10">
        <v>4909.2</v>
      </c>
      <c r="K1174" s="65">
        <v>321</v>
      </c>
      <c r="L1174" s="12">
        <v>18529644.399999999</v>
      </c>
      <c r="M1174" s="12">
        <v>0</v>
      </c>
      <c r="N1174" s="12">
        <v>0</v>
      </c>
      <c r="O1174" s="12">
        <f t="shared" si="276"/>
        <v>833834</v>
      </c>
      <c r="P1174" s="12">
        <f t="shared" si="274"/>
        <v>17695810.399999999</v>
      </c>
      <c r="Q1174" s="12">
        <f t="shared" si="277"/>
        <v>3324.1204097375453</v>
      </c>
      <c r="R1174" s="12">
        <v>17606.61</v>
      </c>
      <c r="S1174" s="13">
        <v>43830</v>
      </c>
    </row>
    <row r="1175" spans="1:19" s="135" customFormat="1" ht="13.2" x14ac:dyDescent="0.25">
      <c r="A1175" s="134">
        <v>147</v>
      </c>
      <c r="B1175" s="8" t="s">
        <v>986</v>
      </c>
      <c r="C1175" s="9">
        <v>1977</v>
      </c>
      <c r="D1175" s="10">
        <v>0</v>
      </c>
      <c r="E1175" s="12" t="s">
        <v>29</v>
      </c>
      <c r="F1175" s="10">
        <v>5</v>
      </c>
      <c r="G1175" s="10">
        <v>4</v>
      </c>
      <c r="H1175" s="15">
        <v>5480.2</v>
      </c>
      <c r="I1175" s="15">
        <v>3450.3</v>
      </c>
      <c r="J1175" s="10">
        <v>3153.8</v>
      </c>
      <c r="K1175" s="65">
        <v>207</v>
      </c>
      <c r="L1175" s="12">
        <v>20022744.940000001</v>
      </c>
      <c r="M1175" s="12">
        <v>0</v>
      </c>
      <c r="N1175" s="12">
        <v>0</v>
      </c>
      <c r="O1175" s="12">
        <f t="shared" si="276"/>
        <v>901023.52</v>
      </c>
      <c r="P1175" s="12">
        <f t="shared" si="274"/>
        <v>19121721.420000002</v>
      </c>
      <c r="Q1175" s="12">
        <f t="shared" si="277"/>
        <v>5803.1895603280873</v>
      </c>
      <c r="R1175" s="12">
        <v>17606.61</v>
      </c>
      <c r="S1175" s="13">
        <v>43830</v>
      </c>
    </row>
    <row r="1176" spans="1:19" s="135" customFormat="1" ht="13.2" x14ac:dyDescent="0.25">
      <c r="A1176" s="134">
        <v>148</v>
      </c>
      <c r="B1176" s="8" t="s">
        <v>487</v>
      </c>
      <c r="C1176" s="9">
        <v>1978</v>
      </c>
      <c r="D1176" s="10">
        <v>0</v>
      </c>
      <c r="E1176" s="12" t="s">
        <v>29</v>
      </c>
      <c r="F1176" s="10">
        <v>5</v>
      </c>
      <c r="G1176" s="10">
        <v>4</v>
      </c>
      <c r="H1176" s="15">
        <v>5438.4</v>
      </c>
      <c r="I1176" s="15">
        <v>3427.9</v>
      </c>
      <c r="J1176" s="10">
        <v>2894.4</v>
      </c>
      <c r="K1176" s="65">
        <v>209</v>
      </c>
      <c r="L1176" s="12">
        <v>12203717.41</v>
      </c>
      <c r="M1176" s="12">
        <v>0</v>
      </c>
      <c r="N1176" s="12">
        <v>0</v>
      </c>
      <c r="O1176" s="12">
        <f t="shared" si="276"/>
        <v>549167.28</v>
      </c>
      <c r="P1176" s="12">
        <f t="shared" si="274"/>
        <v>11654550.130000001</v>
      </c>
      <c r="Q1176" s="12">
        <f t="shared" si="277"/>
        <v>3560.1147670585488</v>
      </c>
      <c r="R1176" s="12">
        <v>17606.61</v>
      </c>
      <c r="S1176" s="13">
        <v>43830</v>
      </c>
    </row>
    <row r="1177" spans="1:19" s="135" customFormat="1" ht="13.2" x14ac:dyDescent="0.25">
      <c r="A1177" s="134">
        <v>149</v>
      </c>
      <c r="B1177" s="8" t="s">
        <v>987</v>
      </c>
      <c r="C1177" s="9">
        <v>1978</v>
      </c>
      <c r="D1177" s="10">
        <v>0</v>
      </c>
      <c r="E1177" s="12" t="s">
        <v>69</v>
      </c>
      <c r="F1177" s="10">
        <v>5</v>
      </c>
      <c r="G1177" s="10">
        <v>4</v>
      </c>
      <c r="H1177" s="15">
        <v>6348.9</v>
      </c>
      <c r="I1177" s="15">
        <v>3332.1</v>
      </c>
      <c r="J1177" s="10">
        <v>2900</v>
      </c>
      <c r="K1177" s="65">
        <v>220</v>
      </c>
      <c r="L1177" s="12">
        <v>8748557.4100000001</v>
      </c>
      <c r="M1177" s="12">
        <v>0</v>
      </c>
      <c r="N1177" s="12">
        <v>0</v>
      </c>
      <c r="O1177" s="12">
        <f t="shared" si="276"/>
        <v>393685.08</v>
      </c>
      <c r="P1177" s="12">
        <f t="shared" si="274"/>
        <v>8354872.3300000001</v>
      </c>
      <c r="Q1177" s="12">
        <f t="shared" si="277"/>
        <v>2625.5386723087545</v>
      </c>
      <c r="R1177" s="12">
        <v>17606.61</v>
      </c>
      <c r="S1177" s="13">
        <v>43830</v>
      </c>
    </row>
    <row r="1178" spans="1:19" s="135" customFormat="1" ht="13.2" x14ac:dyDescent="0.3">
      <c r="A1178" s="134">
        <v>150</v>
      </c>
      <c r="B1178" s="8" t="s">
        <v>988</v>
      </c>
      <c r="C1178" s="9">
        <v>1980</v>
      </c>
      <c r="D1178" s="10">
        <v>0</v>
      </c>
      <c r="E1178" s="12" t="s">
        <v>69</v>
      </c>
      <c r="F1178" s="10">
        <v>9</v>
      </c>
      <c r="G1178" s="10">
        <v>2</v>
      </c>
      <c r="H1178" s="15">
        <v>4035.2</v>
      </c>
      <c r="I1178" s="15">
        <v>3579.9</v>
      </c>
      <c r="J1178" s="10">
        <v>3418.3</v>
      </c>
      <c r="K1178" s="11">
        <v>201</v>
      </c>
      <c r="L1178" s="12">
        <v>4000000</v>
      </c>
      <c r="M1178" s="12">
        <v>0</v>
      </c>
      <c r="N1178" s="12">
        <v>0</v>
      </c>
      <c r="O1178" s="12">
        <f t="shared" si="276"/>
        <v>180000</v>
      </c>
      <c r="P1178" s="12">
        <f t="shared" si="274"/>
        <v>3820000</v>
      </c>
      <c r="Q1178" s="12">
        <f t="shared" si="277"/>
        <v>1117.3496466381741</v>
      </c>
      <c r="R1178" s="12">
        <v>21030.3</v>
      </c>
      <c r="S1178" s="13">
        <v>43830</v>
      </c>
    </row>
    <row r="1179" spans="1:19" s="135" customFormat="1" ht="13.2" x14ac:dyDescent="0.3">
      <c r="A1179" s="134">
        <v>151</v>
      </c>
      <c r="B1179" s="8" t="s">
        <v>989</v>
      </c>
      <c r="C1179" s="9">
        <v>1980</v>
      </c>
      <c r="D1179" s="10">
        <v>0</v>
      </c>
      <c r="E1179" s="12" t="s">
        <v>69</v>
      </c>
      <c r="F1179" s="10">
        <v>9</v>
      </c>
      <c r="G1179" s="10">
        <v>2</v>
      </c>
      <c r="H1179" s="15">
        <v>4054.8</v>
      </c>
      <c r="I1179" s="15">
        <v>3603.9</v>
      </c>
      <c r="J1179" s="10">
        <v>3478.2</v>
      </c>
      <c r="K1179" s="11">
        <v>181</v>
      </c>
      <c r="L1179" s="12">
        <v>4000000</v>
      </c>
      <c r="M1179" s="12">
        <v>0</v>
      </c>
      <c r="N1179" s="12">
        <v>0</v>
      </c>
      <c r="O1179" s="12">
        <f t="shared" si="276"/>
        <v>180000</v>
      </c>
      <c r="P1179" s="12">
        <f t="shared" si="274"/>
        <v>3820000</v>
      </c>
      <c r="Q1179" s="12">
        <f t="shared" si="277"/>
        <v>1109.9087100086017</v>
      </c>
      <c r="R1179" s="12">
        <v>21030.3</v>
      </c>
      <c r="S1179" s="13">
        <v>43830</v>
      </c>
    </row>
    <row r="1180" spans="1:19" s="135" customFormat="1" ht="13.2" x14ac:dyDescent="0.3">
      <c r="A1180" s="134">
        <v>152</v>
      </c>
      <c r="B1180" s="8" t="s">
        <v>990</v>
      </c>
      <c r="C1180" s="9">
        <v>1980</v>
      </c>
      <c r="D1180" s="10">
        <v>0</v>
      </c>
      <c r="E1180" s="12" t="s">
        <v>69</v>
      </c>
      <c r="F1180" s="10">
        <v>9</v>
      </c>
      <c r="G1180" s="10">
        <v>2</v>
      </c>
      <c r="H1180" s="15">
        <v>4045.8</v>
      </c>
      <c r="I1180" s="15">
        <v>3617.3</v>
      </c>
      <c r="J1180" s="10">
        <v>3594.8</v>
      </c>
      <c r="K1180" s="11">
        <v>185</v>
      </c>
      <c r="L1180" s="12">
        <v>4000000</v>
      </c>
      <c r="M1180" s="12">
        <v>0</v>
      </c>
      <c r="N1180" s="12">
        <v>0</v>
      </c>
      <c r="O1180" s="12">
        <f t="shared" si="276"/>
        <v>180000</v>
      </c>
      <c r="P1180" s="12">
        <f t="shared" si="274"/>
        <v>3820000</v>
      </c>
      <c r="Q1180" s="12">
        <f t="shared" si="277"/>
        <v>1105.7971415143891</v>
      </c>
      <c r="R1180" s="12">
        <v>21030.3</v>
      </c>
      <c r="S1180" s="13">
        <v>43830</v>
      </c>
    </row>
    <row r="1181" spans="1:19" s="135" customFormat="1" ht="13.2" x14ac:dyDescent="0.3">
      <c r="A1181" s="134">
        <v>153</v>
      </c>
      <c r="B1181" s="8" t="s">
        <v>991</v>
      </c>
      <c r="C1181" s="9">
        <v>1980</v>
      </c>
      <c r="D1181" s="10">
        <v>0</v>
      </c>
      <c r="E1181" s="12" t="s">
        <v>69</v>
      </c>
      <c r="F1181" s="10">
        <v>9</v>
      </c>
      <c r="G1181" s="10">
        <v>2</v>
      </c>
      <c r="H1181" s="15">
        <v>4063.8999999999996</v>
      </c>
      <c r="I1181" s="15">
        <v>3596.2</v>
      </c>
      <c r="J1181" s="10">
        <v>3335.3</v>
      </c>
      <c r="K1181" s="11">
        <v>237</v>
      </c>
      <c r="L1181" s="12">
        <v>4000000</v>
      </c>
      <c r="M1181" s="12">
        <v>0</v>
      </c>
      <c r="N1181" s="12">
        <v>0</v>
      </c>
      <c r="O1181" s="12">
        <f t="shared" si="276"/>
        <v>180000</v>
      </c>
      <c r="P1181" s="12">
        <f>L1181-(M1181+N1181+O1181)</f>
        <v>3820000</v>
      </c>
      <c r="Q1181" s="12">
        <f t="shared" si="277"/>
        <v>1112.2851899226962</v>
      </c>
      <c r="R1181" s="12">
        <v>21030.3</v>
      </c>
      <c r="S1181" s="13">
        <v>43830</v>
      </c>
    </row>
    <row r="1182" spans="1:19" s="135" customFormat="1" ht="13.2" x14ac:dyDescent="0.25">
      <c r="A1182" s="134">
        <v>154</v>
      </c>
      <c r="B1182" s="8" t="s">
        <v>992</v>
      </c>
      <c r="C1182" s="9">
        <v>1979</v>
      </c>
      <c r="D1182" s="10">
        <v>0</v>
      </c>
      <c r="E1182" s="12" t="s">
        <v>69</v>
      </c>
      <c r="F1182" s="10">
        <v>5</v>
      </c>
      <c r="G1182" s="10">
        <v>8</v>
      </c>
      <c r="H1182" s="15">
        <v>10365.1</v>
      </c>
      <c r="I1182" s="15">
        <v>5520.4</v>
      </c>
      <c r="J1182" s="10">
        <v>5018.7</v>
      </c>
      <c r="K1182" s="65">
        <v>355</v>
      </c>
      <c r="L1182" s="12">
        <v>18995746.399999999</v>
      </c>
      <c r="M1182" s="12">
        <v>0</v>
      </c>
      <c r="N1182" s="12">
        <v>0</v>
      </c>
      <c r="O1182" s="12">
        <f>ROUND(L1182*0.045,2)</f>
        <v>854808.59</v>
      </c>
      <c r="P1182" s="12">
        <f>L1182-(M1182+N1182+O1182)</f>
        <v>18140937.809999999</v>
      </c>
      <c r="Q1182" s="12">
        <f t="shared" si="277"/>
        <v>3441.0090573146872</v>
      </c>
      <c r="R1182" s="12">
        <v>17606.61</v>
      </c>
      <c r="S1182" s="13">
        <v>43830</v>
      </c>
    </row>
    <row r="1183" spans="1:19" s="135" customFormat="1" ht="13.2" x14ac:dyDescent="0.25">
      <c r="A1183" s="134">
        <v>155</v>
      </c>
      <c r="B1183" s="8" t="s">
        <v>993</v>
      </c>
      <c r="C1183" s="9">
        <v>1979</v>
      </c>
      <c r="D1183" s="10">
        <v>0</v>
      </c>
      <c r="E1183" s="12" t="s">
        <v>69</v>
      </c>
      <c r="F1183" s="10">
        <v>5</v>
      </c>
      <c r="G1183" s="10">
        <v>8</v>
      </c>
      <c r="H1183" s="15">
        <v>10504</v>
      </c>
      <c r="I1183" s="15">
        <v>5616.5</v>
      </c>
      <c r="J1183" s="10">
        <v>5109.3</v>
      </c>
      <c r="K1183" s="65">
        <v>361</v>
      </c>
      <c r="L1183" s="12">
        <v>19242928.27</v>
      </c>
      <c r="M1183" s="12">
        <v>0</v>
      </c>
      <c r="N1183" s="12">
        <v>0</v>
      </c>
      <c r="O1183" s="12">
        <f>ROUND(L1183*0.045,2)</f>
        <v>865931.77</v>
      </c>
      <c r="P1183" s="12">
        <f>L1183-(M1183+N1183+O1183)</f>
        <v>18376996.5</v>
      </c>
      <c r="Q1183" s="12">
        <f t="shared" si="277"/>
        <v>3426.142307486869</v>
      </c>
      <c r="R1183" s="12">
        <v>17606.61</v>
      </c>
      <c r="S1183" s="13">
        <v>43830</v>
      </c>
    </row>
    <row r="1184" spans="1:19" s="135" customFormat="1" ht="13.2" x14ac:dyDescent="0.25">
      <c r="A1184" s="134">
        <v>156</v>
      </c>
      <c r="B1184" s="8" t="s">
        <v>994</v>
      </c>
      <c r="C1184" s="9">
        <v>1979</v>
      </c>
      <c r="D1184" s="10">
        <v>0</v>
      </c>
      <c r="E1184" s="12" t="s">
        <v>69</v>
      </c>
      <c r="F1184" s="10">
        <v>5</v>
      </c>
      <c r="G1184" s="10">
        <v>8</v>
      </c>
      <c r="H1184" s="15">
        <v>10477.5</v>
      </c>
      <c r="I1184" s="15">
        <v>5579.4</v>
      </c>
      <c r="J1184" s="10">
        <v>5138.6000000000004</v>
      </c>
      <c r="K1184" s="65">
        <v>359</v>
      </c>
      <c r="L1184" s="12">
        <v>19146262.030000001</v>
      </c>
      <c r="M1184" s="12">
        <v>0</v>
      </c>
      <c r="N1184" s="12">
        <v>0</v>
      </c>
      <c r="O1184" s="12">
        <f>ROUND(L1184*0.045,2)</f>
        <v>861581.79</v>
      </c>
      <c r="P1184" s="12">
        <f>L1184-(M1184+N1184+O1184)</f>
        <v>18284680.240000002</v>
      </c>
      <c r="Q1184" s="12">
        <f t="shared" si="277"/>
        <v>3431.5987435925013</v>
      </c>
      <c r="R1184" s="12">
        <v>17606.61</v>
      </c>
      <c r="S1184" s="13">
        <v>43830</v>
      </c>
    </row>
    <row r="1185" spans="1:253" s="135" customFormat="1" ht="48" x14ac:dyDescent="0.3">
      <c r="A1185" s="138"/>
      <c r="B1185" s="200" t="s">
        <v>674</v>
      </c>
      <c r="C1185" s="200"/>
      <c r="D1185" s="103"/>
      <c r="E1185" s="139"/>
      <c r="F1185" s="138"/>
      <c r="G1185" s="138"/>
      <c r="H1185" s="17">
        <f t="shared" ref="H1185:O1185" si="278">ROUND(SUM(H1117:H1184),2)</f>
        <v>389007.75</v>
      </c>
      <c r="I1185" s="17">
        <f t="shared" si="278"/>
        <v>252004.35</v>
      </c>
      <c r="J1185" s="17">
        <f t="shared" si="278"/>
        <v>225374.4</v>
      </c>
      <c r="K1185" s="24">
        <f t="shared" si="278"/>
        <v>14274</v>
      </c>
      <c r="L1185" s="17">
        <f t="shared" si="278"/>
        <v>870592727.32000005</v>
      </c>
      <c r="M1185" s="17">
        <f t="shared" si="278"/>
        <v>0</v>
      </c>
      <c r="N1185" s="17">
        <f t="shared" si="278"/>
        <v>0</v>
      </c>
      <c r="O1185" s="17">
        <f t="shared" si="278"/>
        <v>39176672.770000003</v>
      </c>
      <c r="P1185" s="17">
        <f>ROUND(SUM(L1185-N1185-O1185),2)</f>
        <v>831416054.54999995</v>
      </c>
      <c r="Q1185" s="17">
        <f t="shared" si="277"/>
        <v>3454.6734106772365</v>
      </c>
      <c r="R1185" s="12"/>
      <c r="S1185" s="12"/>
      <c r="FW1185" s="74">
        <v>2</v>
      </c>
      <c r="FX1185" s="1" t="s">
        <v>929</v>
      </c>
      <c r="FY1185" s="74">
        <v>2</v>
      </c>
      <c r="FZ1185" s="1" t="s">
        <v>929</v>
      </c>
      <c r="GA1185" s="74">
        <v>2</v>
      </c>
      <c r="GB1185" s="1" t="s">
        <v>929</v>
      </c>
      <c r="GC1185" s="74">
        <v>2</v>
      </c>
      <c r="GD1185" s="1" t="s">
        <v>929</v>
      </c>
      <c r="GE1185" s="74">
        <v>2</v>
      </c>
      <c r="GF1185" s="1" t="s">
        <v>929</v>
      </c>
      <c r="GG1185" s="74">
        <v>2</v>
      </c>
      <c r="GH1185" s="1" t="s">
        <v>929</v>
      </c>
      <c r="GI1185" s="74">
        <v>2</v>
      </c>
      <c r="GJ1185" s="1" t="s">
        <v>929</v>
      </c>
      <c r="GK1185" s="74">
        <v>2</v>
      </c>
      <c r="GL1185" s="1" t="s">
        <v>929</v>
      </c>
      <c r="GM1185" s="74">
        <v>2</v>
      </c>
      <c r="GN1185" s="1" t="s">
        <v>929</v>
      </c>
      <c r="GO1185" s="74">
        <v>2</v>
      </c>
      <c r="GP1185" s="1" t="s">
        <v>929</v>
      </c>
      <c r="GQ1185" s="74">
        <v>2</v>
      </c>
      <c r="GR1185" s="1" t="s">
        <v>929</v>
      </c>
      <c r="GS1185" s="74">
        <v>2</v>
      </c>
      <c r="GT1185" s="1" t="s">
        <v>929</v>
      </c>
      <c r="GU1185" s="74">
        <v>2</v>
      </c>
      <c r="GV1185" s="1" t="s">
        <v>929</v>
      </c>
      <c r="GW1185" s="74">
        <v>2</v>
      </c>
      <c r="GX1185" s="1" t="s">
        <v>929</v>
      </c>
      <c r="GY1185" s="74">
        <v>2</v>
      </c>
      <c r="GZ1185" s="1" t="s">
        <v>929</v>
      </c>
      <c r="HA1185" s="74">
        <v>2</v>
      </c>
      <c r="HB1185" s="1" t="s">
        <v>929</v>
      </c>
      <c r="HC1185" s="74">
        <v>2</v>
      </c>
      <c r="HD1185" s="1" t="s">
        <v>929</v>
      </c>
      <c r="HE1185" s="74">
        <v>2</v>
      </c>
      <c r="HF1185" s="1" t="s">
        <v>929</v>
      </c>
      <c r="HG1185" s="74">
        <v>2</v>
      </c>
      <c r="HH1185" s="1" t="s">
        <v>929</v>
      </c>
      <c r="HI1185" s="74">
        <v>2</v>
      </c>
      <c r="HJ1185" s="1" t="s">
        <v>929</v>
      </c>
      <c r="HK1185" s="74">
        <v>2</v>
      </c>
      <c r="HL1185" s="1" t="s">
        <v>929</v>
      </c>
      <c r="HM1185" s="74">
        <v>2</v>
      </c>
      <c r="HN1185" s="1" t="s">
        <v>929</v>
      </c>
      <c r="HO1185" s="74">
        <v>2</v>
      </c>
      <c r="HP1185" s="1" t="s">
        <v>929</v>
      </c>
      <c r="HQ1185" s="74">
        <v>2</v>
      </c>
      <c r="HR1185" s="1" t="s">
        <v>929</v>
      </c>
      <c r="HS1185" s="74">
        <v>2</v>
      </c>
      <c r="HT1185" s="1" t="s">
        <v>929</v>
      </c>
      <c r="HU1185" s="74">
        <v>2</v>
      </c>
      <c r="HV1185" s="1" t="s">
        <v>929</v>
      </c>
      <c r="HW1185" s="74">
        <v>2</v>
      </c>
      <c r="HX1185" s="1" t="s">
        <v>929</v>
      </c>
      <c r="HY1185" s="74">
        <v>2</v>
      </c>
      <c r="HZ1185" s="1" t="s">
        <v>929</v>
      </c>
      <c r="IA1185" s="74">
        <v>2</v>
      </c>
      <c r="IB1185" s="1" t="s">
        <v>929</v>
      </c>
      <c r="IC1185" s="74">
        <v>2</v>
      </c>
      <c r="ID1185" s="1" t="s">
        <v>929</v>
      </c>
      <c r="IE1185" s="74">
        <v>2</v>
      </c>
      <c r="IF1185" s="1" t="s">
        <v>929</v>
      </c>
      <c r="IG1185" s="74">
        <v>2</v>
      </c>
      <c r="IH1185" s="1" t="s">
        <v>929</v>
      </c>
      <c r="II1185" s="74">
        <v>2</v>
      </c>
      <c r="IJ1185" s="1" t="s">
        <v>929</v>
      </c>
      <c r="IK1185" s="74">
        <v>2</v>
      </c>
      <c r="IL1185" s="1" t="s">
        <v>929</v>
      </c>
      <c r="IM1185" s="74">
        <v>2</v>
      </c>
      <c r="IN1185" s="1" t="s">
        <v>929</v>
      </c>
      <c r="IO1185" s="74">
        <v>2</v>
      </c>
      <c r="IP1185" s="1" t="s">
        <v>929</v>
      </c>
      <c r="IQ1185" s="74">
        <v>2</v>
      </c>
      <c r="IR1185" s="1" t="s">
        <v>929</v>
      </c>
      <c r="IS1185" s="74">
        <v>2</v>
      </c>
    </row>
    <row r="1186" spans="1:253" s="6" customFormat="1" ht="15.6" x14ac:dyDescent="0.3">
      <c r="A1186" s="10"/>
      <c r="B1186" s="195" t="s">
        <v>282</v>
      </c>
      <c r="C1186" s="195"/>
      <c r="D1186" s="102"/>
      <c r="E1186" s="10"/>
      <c r="F1186" s="10"/>
      <c r="G1186" s="10"/>
      <c r="H1186" s="10"/>
      <c r="I1186" s="10"/>
      <c r="J1186" s="10"/>
      <c r="K1186" s="10"/>
      <c r="L1186" s="12"/>
      <c r="M1186" s="12"/>
      <c r="N1186" s="12"/>
      <c r="O1186" s="12"/>
      <c r="P1186" s="12"/>
      <c r="Q1186" s="12"/>
      <c r="R1186" s="12"/>
      <c r="S1186" s="10"/>
    </row>
    <row r="1187" spans="1:253" s="16" customFormat="1" x14ac:dyDescent="0.3">
      <c r="A1187" s="7">
        <v>157</v>
      </c>
      <c r="B1187" s="8" t="s">
        <v>995</v>
      </c>
      <c r="C1187" s="9">
        <v>1997</v>
      </c>
      <c r="D1187" s="10">
        <v>0</v>
      </c>
      <c r="E1187" s="25" t="s">
        <v>54</v>
      </c>
      <c r="F1187" s="10">
        <v>2</v>
      </c>
      <c r="G1187" s="10">
        <v>2</v>
      </c>
      <c r="H1187" s="15">
        <v>886.1</v>
      </c>
      <c r="I1187" s="15">
        <v>886.1</v>
      </c>
      <c r="J1187" s="10">
        <v>552.79999999999995</v>
      </c>
      <c r="K1187" s="11">
        <v>41</v>
      </c>
      <c r="L1187" s="12">
        <v>195978.74</v>
      </c>
      <c r="M1187" s="12">
        <v>0</v>
      </c>
      <c r="N1187" s="12">
        <v>0</v>
      </c>
      <c r="O1187" s="12">
        <v>0</v>
      </c>
      <c r="P1187" s="12">
        <f>L1187-(M1187+N1187+O1187)</f>
        <v>195978.74</v>
      </c>
      <c r="Q1187" s="12">
        <f>L1187/I1187</f>
        <v>221.17000338562238</v>
      </c>
      <c r="R1187" s="12">
        <v>10685.67</v>
      </c>
      <c r="S1187" s="13">
        <v>43830</v>
      </c>
    </row>
    <row r="1188" spans="1:253" s="16" customFormat="1" x14ac:dyDescent="0.3">
      <c r="A1188" s="7">
        <v>158</v>
      </c>
      <c r="B1188" s="8" t="s">
        <v>996</v>
      </c>
      <c r="C1188" s="9">
        <v>1988</v>
      </c>
      <c r="D1188" s="10">
        <v>0</v>
      </c>
      <c r="E1188" s="25" t="s">
        <v>69</v>
      </c>
      <c r="F1188" s="10">
        <v>5</v>
      </c>
      <c r="G1188" s="10">
        <v>6</v>
      </c>
      <c r="H1188" s="15">
        <v>6357.1</v>
      </c>
      <c r="I1188" s="15">
        <v>4528.3</v>
      </c>
      <c r="J1188" s="10">
        <v>4494.7</v>
      </c>
      <c r="K1188" s="11">
        <v>229</v>
      </c>
      <c r="L1188" s="12">
        <v>13241292.6</v>
      </c>
      <c r="M1188" s="12">
        <v>0</v>
      </c>
      <c r="N1188" s="12">
        <v>0</v>
      </c>
      <c r="O1188" s="12">
        <f>ROUND(L1188*0.045,2)</f>
        <v>595858.17000000004</v>
      </c>
      <c r="P1188" s="12">
        <f>L1188-(M1188+N1188+O1188)</f>
        <v>12645434.43</v>
      </c>
      <c r="Q1188" s="12">
        <f>L1188/I1188</f>
        <v>2924.1200008833334</v>
      </c>
      <c r="R1188" s="12">
        <v>17606.61</v>
      </c>
      <c r="S1188" s="13">
        <v>43830</v>
      </c>
    </row>
    <row r="1189" spans="1:253" s="16" customFormat="1" x14ac:dyDescent="0.3">
      <c r="A1189" s="7">
        <v>159</v>
      </c>
      <c r="B1189" s="8" t="s">
        <v>997</v>
      </c>
      <c r="C1189" s="9">
        <v>1987</v>
      </c>
      <c r="D1189" s="10">
        <v>0</v>
      </c>
      <c r="E1189" s="25" t="s">
        <v>69</v>
      </c>
      <c r="F1189" s="10">
        <v>5</v>
      </c>
      <c r="G1189" s="10">
        <v>10</v>
      </c>
      <c r="H1189" s="15">
        <v>12715.35</v>
      </c>
      <c r="I1189" s="15">
        <v>7640.5</v>
      </c>
      <c r="J1189" s="10">
        <v>7435.1</v>
      </c>
      <c r="K1189" s="11">
        <v>413</v>
      </c>
      <c r="L1189" s="12">
        <v>32950496.719999999</v>
      </c>
      <c r="M1189" s="12">
        <v>0</v>
      </c>
      <c r="N1189" s="12">
        <v>0</v>
      </c>
      <c r="O1189" s="12">
        <f>ROUND(L1189*0.045,2)</f>
        <v>1482772.35</v>
      </c>
      <c r="P1189" s="12">
        <f>L1189-(M1189+N1189+O1189)</f>
        <v>31467724.369999997</v>
      </c>
      <c r="Q1189" s="12">
        <f>L1189/I1189</f>
        <v>4312.6100019632222</v>
      </c>
      <c r="R1189" s="12">
        <v>17606.61</v>
      </c>
      <c r="S1189" s="13">
        <v>43830</v>
      </c>
    </row>
    <row r="1190" spans="1:253" s="16" customFormat="1" x14ac:dyDescent="0.3">
      <c r="A1190" s="7">
        <v>160</v>
      </c>
      <c r="B1190" s="8" t="s">
        <v>998</v>
      </c>
      <c r="C1190" s="9">
        <v>1987</v>
      </c>
      <c r="D1190" s="10">
        <v>0</v>
      </c>
      <c r="E1190" s="25" t="s">
        <v>69</v>
      </c>
      <c r="F1190" s="10">
        <v>5</v>
      </c>
      <c r="G1190" s="10">
        <v>6</v>
      </c>
      <c r="H1190" s="15">
        <v>6401</v>
      </c>
      <c r="I1190" s="15">
        <v>4541.7</v>
      </c>
      <c r="J1190" s="10">
        <v>4438.8</v>
      </c>
      <c r="K1190" s="11">
        <v>200</v>
      </c>
      <c r="L1190" s="12">
        <v>19586580.850000001</v>
      </c>
      <c r="M1190" s="12">
        <v>0</v>
      </c>
      <c r="N1190" s="12">
        <v>0</v>
      </c>
      <c r="O1190" s="12">
        <f>ROUND(L1190*0.045,2)</f>
        <v>881396.14</v>
      </c>
      <c r="P1190" s="12">
        <f>L1190-(M1190+N1190+O1190)</f>
        <v>18705184.710000001</v>
      </c>
      <c r="Q1190" s="12">
        <f>L1190/I1190</f>
        <v>4312.610002862365</v>
      </c>
      <c r="R1190" s="12">
        <v>17606.61</v>
      </c>
      <c r="S1190" s="13">
        <v>43830</v>
      </c>
    </row>
    <row r="1191" spans="1:253" s="146" customFormat="1" ht="13.2" x14ac:dyDescent="0.3">
      <c r="A1191" s="140"/>
      <c r="B1191" s="191" t="s">
        <v>999</v>
      </c>
      <c r="C1191" s="191"/>
      <c r="D1191" s="141"/>
      <c r="E1191" s="142"/>
      <c r="F1191" s="142"/>
      <c r="G1191" s="142"/>
      <c r="H1191" s="143">
        <f t="shared" ref="H1191:P1191" si="279">SUM(H1187:H1190)</f>
        <v>26359.550000000003</v>
      </c>
      <c r="I1191" s="143">
        <f t="shared" si="279"/>
        <v>17596.600000000002</v>
      </c>
      <c r="J1191" s="143">
        <f t="shared" si="279"/>
        <v>16921.400000000001</v>
      </c>
      <c r="K1191" s="144">
        <f t="shared" si="279"/>
        <v>883</v>
      </c>
      <c r="L1191" s="145">
        <f t="shared" si="279"/>
        <v>65974348.910000004</v>
      </c>
      <c r="M1191" s="145">
        <f t="shared" si="279"/>
        <v>0</v>
      </c>
      <c r="N1191" s="145">
        <f t="shared" si="279"/>
        <v>0</v>
      </c>
      <c r="O1191" s="145">
        <f t="shared" si="279"/>
        <v>2960026.66</v>
      </c>
      <c r="P1191" s="145">
        <f t="shared" si="279"/>
        <v>63014322.25</v>
      </c>
      <c r="Q1191" s="145">
        <f>L1191/I1191</f>
        <v>3749.2668418899102</v>
      </c>
      <c r="R1191" s="145"/>
      <c r="S1191" s="142"/>
    </row>
    <row r="1192" spans="1:253" s="6" customFormat="1" ht="15.6" x14ac:dyDescent="0.3">
      <c r="A1192" s="10"/>
      <c r="B1192" s="188" t="s">
        <v>304</v>
      </c>
      <c r="C1192" s="196"/>
      <c r="D1192" s="102"/>
      <c r="E1192" s="10"/>
      <c r="F1192" s="10"/>
      <c r="G1192" s="10"/>
      <c r="H1192" s="10"/>
      <c r="I1192" s="10"/>
      <c r="J1192" s="10"/>
      <c r="K1192" s="10"/>
      <c r="L1192" s="12"/>
      <c r="M1192" s="12"/>
      <c r="N1192" s="12"/>
      <c r="O1192" s="12"/>
      <c r="P1192" s="12"/>
      <c r="Q1192" s="12"/>
      <c r="R1192" s="12"/>
      <c r="S1192" s="10"/>
    </row>
    <row r="1193" spans="1:253" s="16" customFormat="1" x14ac:dyDescent="0.3">
      <c r="A1193" s="7">
        <v>161</v>
      </c>
      <c r="B1193" s="8" t="s">
        <v>129</v>
      </c>
      <c r="C1193" s="9">
        <v>1986</v>
      </c>
      <c r="D1193" s="10">
        <v>2012</v>
      </c>
      <c r="E1193" s="25" t="s">
        <v>69</v>
      </c>
      <c r="F1193" s="10">
        <v>5</v>
      </c>
      <c r="G1193" s="10">
        <v>4</v>
      </c>
      <c r="H1193" s="15">
        <v>2677</v>
      </c>
      <c r="I1193" s="15">
        <v>2264.1</v>
      </c>
      <c r="J1193" s="15">
        <v>2264.1</v>
      </c>
      <c r="K1193" s="11">
        <v>123</v>
      </c>
      <c r="L1193" s="12">
        <v>4309986.04</v>
      </c>
      <c r="M1193" s="12">
        <v>0</v>
      </c>
      <c r="N1193" s="12">
        <f>ROUND(L1193*10%,2)</f>
        <v>430998.6</v>
      </c>
      <c r="O1193" s="12">
        <f>ROUND(N1193*0.45,2)</f>
        <v>193949.37</v>
      </c>
      <c r="P1193" s="12">
        <f t="shared" ref="P1193:P1206" si="280">L1193-(M1193+N1193+O1193)</f>
        <v>3685038.0700000003</v>
      </c>
      <c r="Q1193" s="12">
        <f t="shared" ref="Q1193:Q1207" si="281">L1193/I1193</f>
        <v>1903.6199991166468</v>
      </c>
      <c r="R1193" s="12">
        <v>17606.61</v>
      </c>
      <c r="S1193" s="13">
        <v>43830</v>
      </c>
    </row>
    <row r="1194" spans="1:253" s="16" customFormat="1" x14ac:dyDescent="0.3">
      <c r="A1194" s="7">
        <v>162</v>
      </c>
      <c r="B1194" s="8" t="s">
        <v>1000</v>
      </c>
      <c r="C1194" s="9">
        <v>1985</v>
      </c>
      <c r="D1194" s="10">
        <v>0</v>
      </c>
      <c r="E1194" s="25" t="s">
        <v>69</v>
      </c>
      <c r="F1194" s="10">
        <v>5</v>
      </c>
      <c r="G1194" s="10">
        <v>4</v>
      </c>
      <c r="H1194" s="15">
        <v>2677</v>
      </c>
      <c r="I1194" s="15">
        <v>2260.9899999999998</v>
      </c>
      <c r="J1194" s="10">
        <v>2095.09</v>
      </c>
      <c r="K1194" s="11">
        <v>120</v>
      </c>
      <c r="L1194" s="12">
        <v>867134.88</v>
      </c>
      <c r="M1194" s="12">
        <v>0</v>
      </c>
      <c r="N1194" s="12">
        <f>ROUND(L1194*10%,2)</f>
        <v>86713.49</v>
      </c>
      <c r="O1194" s="12">
        <f>ROUND(N1194*0.45,2)</f>
        <v>39021.07</v>
      </c>
      <c r="P1194" s="12">
        <f t="shared" si="280"/>
        <v>741400.32000000007</v>
      </c>
      <c r="Q1194" s="12">
        <f t="shared" si="281"/>
        <v>383.51999787703619</v>
      </c>
      <c r="R1194" s="12">
        <v>17606.61</v>
      </c>
      <c r="S1194" s="13">
        <v>43830</v>
      </c>
    </row>
    <row r="1195" spans="1:253" s="16" customFormat="1" x14ac:dyDescent="0.3">
      <c r="A1195" s="7">
        <v>163</v>
      </c>
      <c r="B1195" s="8" t="s">
        <v>1001</v>
      </c>
      <c r="C1195" s="9">
        <v>1997</v>
      </c>
      <c r="D1195" s="10">
        <v>0</v>
      </c>
      <c r="E1195" s="25" t="s">
        <v>29</v>
      </c>
      <c r="F1195" s="10">
        <v>5</v>
      </c>
      <c r="G1195" s="10">
        <v>4</v>
      </c>
      <c r="H1195" s="15">
        <v>2646.3</v>
      </c>
      <c r="I1195" s="15">
        <v>2284.6</v>
      </c>
      <c r="J1195" s="10">
        <v>1937.4</v>
      </c>
      <c r="K1195" s="11">
        <v>115</v>
      </c>
      <c r="L1195" s="12">
        <v>1888290.44</v>
      </c>
      <c r="M1195" s="12">
        <v>0</v>
      </c>
      <c r="N1195" s="12">
        <v>0</v>
      </c>
      <c r="O1195" s="12">
        <v>0</v>
      </c>
      <c r="P1195" s="12">
        <f t="shared" si="280"/>
        <v>1888290.44</v>
      </c>
      <c r="Q1195" s="12">
        <f t="shared" si="281"/>
        <v>826.53000087542682</v>
      </c>
      <c r="R1195" s="12">
        <v>27958.74</v>
      </c>
      <c r="S1195" s="13">
        <v>43830</v>
      </c>
    </row>
    <row r="1196" spans="1:253" s="16" customFormat="1" x14ac:dyDescent="0.3">
      <c r="A1196" s="7">
        <v>164</v>
      </c>
      <c r="B1196" s="8" t="s">
        <v>1002</v>
      </c>
      <c r="C1196" s="9">
        <v>1986</v>
      </c>
      <c r="D1196" s="10">
        <v>0</v>
      </c>
      <c r="E1196" s="25" t="s">
        <v>29</v>
      </c>
      <c r="F1196" s="10">
        <v>5</v>
      </c>
      <c r="G1196" s="10">
        <v>6</v>
      </c>
      <c r="H1196" s="15">
        <v>3999.6</v>
      </c>
      <c r="I1196" s="15">
        <v>3402.3</v>
      </c>
      <c r="J1196" s="10">
        <v>3077.6</v>
      </c>
      <c r="K1196" s="11">
        <v>188</v>
      </c>
      <c r="L1196" s="12">
        <v>13095403.48</v>
      </c>
      <c r="M1196" s="12">
        <v>0</v>
      </c>
      <c r="N1196" s="12">
        <f t="shared" ref="N1196:N1206" si="282">ROUND(L1196*10%,2)</f>
        <v>1309540.3500000001</v>
      </c>
      <c r="O1196" s="12">
        <f t="shared" ref="O1196:O1206" si="283">ROUND(N1196*0.45,2)</f>
        <v>589293.16</v>
      </c>
      <c r="P1196" s="12">
        <f t="shared" si="280"/>
        <v>11196569.970000001</v>
      </c>
      <c r="Q1196" s="12">
        <f t="shared" si="281"/>
        <v>3848.9855333156979</v>
      </c>
      <c r="R1196" s="12">
        <v>27958.74</v>
      </c>
      <c r="S1196" s="13">
        <v>43830</v>
      </c>
    </row>
    <row r="1197" spans="1:253" s="16" customFormat="1" x14ac:dyDescent="0.3">
      <c r="A1197" s="7">
        <v>165</v>
      </c>
      <c r="B1197" s="8" t="s">
        <v>1003</v>
      </c>
      <c r="C1197" s="9">
        <v>1988</v>
      </c>
      <c r="D1197" s="10">
        <v>0</v>
      </c>
      <c r="E1197" s="25" t="s">
        <v>69</v>
      </c>
      <c r="F1197" s="10">
        <v>5</v>
      </c>
      <c r="G1197" s="10">
        <v>6</v>
      </c>
      <c r="H1197" s="15">
        <v>4614.8</v>
      </c>
      <c r="I1197" s="15">
        <v>4614.8</v>
      </c>
      <c r="J1197" s="15">
        <v>4614.8</v>
      </c>
      <c r="K1197" s="11">
        <v>233</v>
      </c>
      <c r="L1197" s="12">
        <v>7014957.4800000004</v>
      </c>
      <c r="M1197" s="12">
        <v>0</v>
      </c>
      <c r="N1197" s="12">
        <f t="shared" si="282"/>
        <v>701495.75</v>
      </c>
      <c r="O1197" s="12">
        <f t="shared" si="283"/>
        <v>315673.09000000003</v>
      </c>
      <c r="P1197" s="12">
        <f t="shared" si="280"/>
        <v>5997788.6400000006</v>
      </c>
      <c r="Q1197" s="12">
        <f t="shared" si="281"/>
        <v>1520.1000000000001</v>
      </c>
      <c r="R1197" s="12">
        <v>17606.61</v>
      </c>
      <c r="S1197" s="13">
        <v>43830</v>
      </c>
    </row>
    <row r="1198" spans="1:253" s="16" customFormat="1" x14ac:dyDescent="0.3">
      <c r="A1198" s="7">
        <v>166</v>
      </c>
      <c r="B1198" s="8" t="s">
        <v>1004</v>
      </c>
      <c r="C1198" s="9">
        <v>1986</v>
      </c>
      <c r="D1198" s="10">
        <v>0</v>
      </c>
      <c r="E1198" s="25" t="s">
        <v>69</v>
      </c>
      <c r="F1198" s="10">
        <v>9</v>
      </c>
      <c r="G1198" s="10">
        <v>6</v>
      </c>
      <c r="H1198" s="15">
        <v>12975.8</v>
      </c>
      <c r="I1198" s="15">
        <v>11463.5</v>
      </c>
      <c r="J1198" s="10">
        <v>11430.5</v>
      </c>
      <c r="K1198" s="11">
        <v>558</v>
      </c>
      <c r="L1198" s="12">
        <v>42336123.960000001</v>
      </c>
      <c r="M1198" s="12">
        <v>0</v>
      </c>
      <c r="N1198" s="12">
        <f t="shared" si="282"/>
        <v>4233612.4000000004</v>
      </c>
      <c r="O1198" s="12">
        <f t="shared" si="283"/>
        <v>1905125.58</v>
      </c>
      <c r="P1198" s="12">
        <f t="shared" si="280"/>
        <v>36197385.980000004</v>
      </c>
      <c r="Q1198" s="12">
        <f t="shared" si="281"/>
        <v>3693.1237370785539</v>
      </c>
      <c r="R1198" s="12">
        <v>21030.3</v>
      </c>
      <c r="S1198" s="13">
        <v>43830</v>
      </c>
    </row>
    <row r="1199" spans="1:253" s="16" customFormat="1" x14ac:dyDescent="0.3">
      <c r="A1199" s="7">
        <v>167</v>
      </c>
      <c r="B1199" s="8" t="s">
        <v>1005</v>
      </c>
      <c r="C1199" s="9">
        <v>1985</v>
      </c>
      <c r="D1199" s="10">
        <v>0</v>
      </c>
      <c r="E1199" s="25" t="s">
        <v>29</v>
      </c>
      <c r="F1199" s="10">
        <v>5</v>
      </c>
      <c r="G1199" s="10">
        <v>1</v>
      </c>
      <c r="H1199" s="15">
        <v>1942.3</v>
      </c>
      <c r="I1199" s="15">
        <v>1612</v>
      </c>
      <c r="J1199" s="10">
        <v>1557.9</v>
      </c>
      <c r="K1199" s="11">
        <v>97</v>
      </c>
      <c r="L1199" s="12">
        <v>2922233.6</v>
      </c>
      <c r="M1199" s="12">
        <v>0</v>
      </c>
      <c r="N1199" s="12">
        <f t="shared" si="282"/>
        <v>292223.35999999999</v>
      </c>
      <c r="O1199" s="12">
        <f t="shared" si="283"/>
        <v>131500.51</v>
      </c>
      <c r="P1199" s="12">
        <f t="shared" si="280"/>
        <v>2498509.73</v>
      </c>
      <c r="Q1199" s="12">
        <f t="shared" si="281"/>
        <v>1812.8</v>
      </c>
      <c r="R1199" s="12">
        <v>27958.74</v>
      </c>
      <c r="S1199" s="13">
        <v>43830</v>
      </c>
    </row>
    <row r="1200" spans="1:253" s="16" customFormat="1" x14ac:dyDescent="0.3">
      <c r="A1200" s="7">
        <v>168</v>
      </c>
      <c r="B1200" s="8" t="s">
        <v>1006</v>
      </c>
      <c r="C1200" s="9">
        <v>1986</v>
      </c>
      <c r="D1200" s="10">
        <v>0</v>
      </c>
      <c r="E1200" s="25" t="s">
        <v>29</v>
      </c>
      <c r="F1200" s="10">
        <v>5</v>
      </c>
      <c r="G1200" s="10">
        <v>1</v>
      </c>
      <c r="H1200" s="15">
        <v>1909.9</v>
      </c>
      <c r="I1200" s="15">
        <v>1577.2</v>
      </c>
      <c r="J1200" s="10">
        <v>1475.1</v>
      </c>
      <c r="K1200" s="11">
        <v>104</v>
      </c>
      <c r="L1200" s="12">
        <v>2859148.16</v>
      </c>
      <c r="M1200" s="12">
        <v>0</v>
      </c>
      <c r="N1200" s="12">
        <f t="shared" si="282"/>
        <v>285914.82</v>
      </c>
      <c r="O1200" s="12">
        <f t="shared" si="283"/>
        <v>128661.67</v>
      </c>
      <c r="P1200" s="12">
        <f t="shared" si="280"/>
        <v>2444571.67</v>
      </c>
      <c r="Q1200" s="12">
        <f t="shared" si="281"/>
        <v>1812.8</v>
      </c>
      <c r="R1200" s="12">
        <v>27958.74</v>
      </c>
      <c r="S1200" s="13">
        <v>43830</v>
      </c>
    </row>
    <row r="1201" spans="1:19" s="16" customFormat="1" x14ac:dyDescent="0.3">
      <c r="A1201" s="7">
        <v>169</v>
      </c>
      <c r="B1201" s="8" t="s">
        <v>1007</v>
      </c>
      <c r="C1201" s="9">
        <v>1987</v>
      </c>
      <c r="D1201" s="10">
        <v>2011</v>
      </c>
      <c r="E1201" s="25" t="s">
        <v>69</v>
      </c>
      <c r="F1201" s="10">
        <v>5</v>
      </c>
      <c r="G1201" s="10">
        <v>6</v>
      </c>
      <c r="H1201" s="15">
        <v>5350.4</v>
      </c>
      <c r="I1201" s="15">
        <v>5119.8999999999996</v>
      </c>
      <c r="J1201" s="10">
        <v>4852</v>
      </c>
      <c r="K1201" s="11">
        <v>234</v>
      </c>
      <c r="L1201" s="12">
        <v>6402663.04</v>
      </c>
      <c r="M1201" s="12">
        <v>0</v>
      </c>
      <c r="N1201" s="12">
        <f t="shared" si="282"/>
        <v>640266.30000000005</v>
      </c>
      <c r="O1201" s="12">
        <f t="shared" si="283"/>
        <v>288119.84000000003</v>
      </c>
      <c r="P1201" s="12">
        <f t="shared" si="280"/>
        <v>5474276.9000000004</v>
      </c>
      <c r="Q1201" s="12">
        <f t="shared" si="281"/>
        <v>1250.5445496982363</v>
      </c>
      <c r="R1201" s="12">
        <v>17606.61</v>
      </c>
      <c r="S1201" s="13">
        <v>43830</v>
      </c>
    </row>
    <row r="1202" spans="1:19" s="16" customFormat="1" x14ac:dyDescent="0.3">
      <c r="A1202" s="7">
        <v>170</v>
      </c>
      <c r="B1202" s="8" t="s">
        <v>1008</v>
      </c>
      <c r="C1202" s="9">
        <v>1994</v>
      </c>
      <c r="D1202" s="10">
        <v>0</v>
      </c>
      <c r="E1202" s="25" t="s">
        <v>69</v>
      </c>
      <c r="F1202" s="10">
        <v>5</v>
      </c>
      <c r="G1202" s="10">
        <v>4</v>
      </c>
      <c r="H1202" s="15">
        <v>3672</v>
      </c>
      <c r="I1202" s="15">
        <v>3344.2</v>
      </c>
      <c r="J1202" s="10">
        <v>3227.1</v>
      </c>
      <c r="K1202" s="11">
        <v>161</v>
      </c>
      <c r="L1202" s="12">
        <v>5405990.1100000003</v>
      </c>
      <c r="M1202" s="12">
        <v>0</v>
      </c>
      <c r="N1202" s="12">
        <f t="shared" si="282"/>
        <v>540599.01</v>
      </c>
      <c r="O1202" s="12">
        <f t="shared" si="283"/>
        <v>243269.55</v>
      </c>
      <c r="P1202" s="12">
        <f t="shared" si="280"/>
        <v>4622121.5500000007</v>
      </c>
      <c r="Q1202" s="12">
        <f t="shared" si="281"/>
        <v>1616.5271544764071</v>
      </c>
      <c r="R1202" s="12">
        <v>17606.61</v>
      </c>
      <c r="S1202" s="13">
        <v>43830</v>
      </c>
    </row>
    <row r="1203" spans="1:19" s="16" customFormat="1" x14ac:dyDescent="0.3">
      <c r="A1203" s="7">
        <v>171</v>
      </c>
      <c r="B1203" s="8" t="s">
        <v>1009</v>
      </c>
      <c r="C1203" s="9">
        <v>1994</v>
      </c>
      <c r="D1203" s="10">
        <v>0</v>
      </c>
      <c r="E1203" s="25" t="s">
        <v>69</v>
      </c>
      <c r="F1203" s="10">
        <v>9</v>
      </c>
      <c r="G1203" s="10">
        <v>2</v>
      </c>
      <c r="H1203" s="15">
        <v>2988</v>
      </c>
      <c r="I1203" s="15">
        <v>2442.5</v>
      </c>
      <c r="J1203" s="10">
        <v>2273.9</v>
      </c>
      <c r="K1203" s="11">
        <v>101</v>
      </c>
      <c r="L1203" s="12">
        <v>7928945.6299999999</v>
      </c>
      <c r="M1203" s="12">
        <v>0</v>
      </c>
      <c r="N1203" s="12">
        <f t="shared" si="282"/>
        <v>792894.56</v>
      </c>
      <c r="O1203" s="12">
        <f t="shared" si="283"/>
        <v>356802.55</v>
      </c>
      <c r="P1203" s="12">
        <f t="shared" si="280"/>
        <v>6779248.5199999996</v>
      </c>
      <c r="Q1203" s="12">
        <f t="shared" si="281"/>
        <v>3246.2418137154555</v>
      </c>
      <c r="R1203" s="12">
        <v>21030.3</v>
      </c>
      <c r="S1203" s="13">
        <v>43830</v>
      </c>
    </row>
    <row r="1204" spans="1:19" s="16" customFormat="1" x14ac:dyDescent="0.3">
      <c r="A1204" s="7">
        <v>172</v>
      </c>
      <c r="B1204" s="8" t="s">
        <v>1010</v>
      </c>
      <c r="C1204" s="9">
        <v>1990</v>
      </c>
      <c r="D1204" s="10">
        <v>0</v>
      </c>
      <c r="E1204" s="25" t="s">
        <v>29</v>
      </c>
      <c r="F1204" s="10">
        <v>3</v>
      </c>
      <c r="G1204" s="10">
        <v>2</v>
      </c>
      <c r="H1204" s="15">
        <v>1527</v>
      </c>
      <c r="I1204" s="15">
        <v>1421.1</v>
      </c>
      <c r="J1204" s="10">
        <v>878.8</v>
      </c>
      <c r="K1204" s="11">
        <v>60</v>
      </c>
      <c r="L1204" s="12">
        <v>509634.88</v>
      </c>
      <c r="M1204" s="12">
        <v>0</v>
      </c>
      <c r="N1204" s="12">
        <f t="shared" si="282"/>
        <v>50963.49</v>
      </c>
      <c r="O1204" s="12">
        <f t="shared" si="283"/>
        <v>22933.57</v>
      </c>
      <c r="P1204" s="12">
        <f t="shared" si="280"/>
        <v>435737.82</v>
      </c>
      <c r="Q1204" s="12">
        <f t="shared" si="281"/>
        <v>358.61999859263955</v>
      </c>
      <c r="R1204" s="12">
        <v>27958.74</v>
      </c>
      <c r="S1204" s="13">
        <v>43830</v>
      </c>
    </row>
    <row r="1205" spans="1:19" s="16" customFormat="1" x14ac:dyDescent="0.3">
      <c r="A1205" s="7">
        <v>173</v>
      </c>
      <c r="B1205" s="8" t="s">
        <v>1011</v>
      </c>
      <c r="C1205" s="9">
        <v>1986</v>
      </c>
      <c r="D1205" s="10">
        <v>0</v>
      </c>
      <c r="E1205" s="25" t="s">
        <v>29</v>
      </c>
      <c r="F1205" s="10">
        <v>2</v>
      </c>
      <c r="G1205" s="10">
        <v>3</v>
      </c>
      <c r="H1205" s="15">
        <v>771</v>
      </c>
      <c r="I1205" s="15">
        <v>656.9</v>
      </c>
      <c r="J1205" s="10">
        <v>597</v>
      </c>
      <c r="K1205" s="11">
        <v>3</v>
      </c>
      <c r="L1205" s="12">
        <v>938145.18</v>
      </c>
      <c r="M1205" s="12">
        <v>0</v>
      </c>
      <c r="N1205" s="12">
        <f t="shared" si="282"/>
        <v>93814.52</v>
      </c>
      <c r="O1205" s="12">
        <f t="shared" si="283"/>
        <v>42216.53</v>
      </c>
      <c r="P1205" s="12">
        <f t="shared" si="280"/>
        <v>802114.13000000012</v>
      </c>
      <c r="Q1205" s="12">
        <f t="shared" si="281"/>
        <v>1428.1400213122242</v>
      </c>
      <c r="R1205" s="12">
        <v>27958.74</v>
      </c>
      <c r="S1205" s="13">
        <v>43830</v>
      </c>
    </row>
    <row r="1206" spans="1:19" s="16" customFormat="1" x14ac:dyDescent="0.3">
      <c r="A1206" s="7">
        <v>174</v>
      </c>
      <c r="B1206" s="8" t="s">
        <v>1012</v>
      </c>
      <c r="C1206" s="9">
        <v>1986</v>
      </c>
      <c r="D1206" s="10">
        <v>0</v>
      </c>
      <c r="E1206" s="25" t="s">
        <v>29</v>
      </c>
      <c r="F1206" s="10">
        <v>2</v>
      </c>
      <c r="G1206" s="10">
        <v>3</v>
      </c>
      <c r="H1206" s="15">
        <v>762.4</v>
      </c>
      <c r="I1206" s="15">
        <v>674.6</v>
      </c>
      <c r="J1206" s="10">
        <v>638.79999999999995</v>
      </c>
      <c r="K1206" s="11">
        <v>47</v>
      </c>
      <c r="L1206" s="12">
        <v>2186338.13</v>
      </c>
      <c r="M1206" s="12">
        <v>0</v>
      </c>
      <c r="N1206" s="12">
        <f t="shared" si="282"/>
        <v>218633.81</v>
      </c>
      <c r="O1206" s="12">
        <f t="shared" si="283"/>
        <v>98385.21</v>
      </c>
      <c r="P1206" s="12">
        <f t="shared" si="280"/>
        <v>1869319.1099999999</v>
      </c>
      <c r="Q1206" s="12">
        <f t="shared" si="281"/>
        <v>3240.9400088941593</v>
      </c>
      <c r="R1206" s="12">
        <v>27958.74</v>
      </c>
      <c r="S1206" s="13">
        <v>43830</v>
      </c>
    </row>
    <row r="1207" spans="1:19" s="147" customFormat="1" ht="13.8" x14ac:dyDescent="0.3">
      <c r="A1207" s="161"/>
      <c r="B1207" s="186" t="s">
        <v>315</v>
      </c>
      <c r="C1207" s="187"/>
      <c r="D1207" s="161"/>
      <c r="E1207" s="161"/>
      <c r="F1207" s="161"/>
      <c r="G1207" s="161"/>
      <c r="H1207" s="17">
        <f>SUM(H1193:H1206)</f>
        <v>48513.5</v>
      </c>
      <c r="I1207" s="17">
        <f>SUM(I1193:I1206)</f>
        <v>43138.689999999995</v>
      </c>
      <c r="J1207" s="17">
        <f>SUM(J1193:J1206)</f>
        <v>40920.090000000011</v>
      </c>
      <c r="K1207" s="24">
        <f>SUM(K1193:K1206)</f>
        <v>2144</v>
      </c>
      <c r="L1207" s="17">
        <f>ROUND(SUM(L1193:L1206),2)</f>
        <v>98664995.010000005</v>
      </c>
      <c r="M1207" s="17">
        <f>SUM(M1193:M1206)</f>
        <v>0</v>
      </c>
      <c r="N1207" s="17">
        <f>ROUND(SUM(N1193:N1206),2)</f>
        <v>9677670.4600000009</v>
      </c>
      <c r="O1207" s="17">
        <f>ROUND(SUM(O1193:O1206),2)</f>
        <v>4354951.7</v>
      </c>
      <c r="P1207" s="17">
        <f>ROUND(SUM(P1193:P1206),2)</f>
        <v>84632372.849999994</v>
      </c>
      <c r="Q1207" s="17">
        <f t="shared" si="281"/>
        <v>2287.1578856474321</v>
      </c>
      <c r="R1207" s="162"/>
      <c r="S1207" s="161"/>
    </row>
    <row r="1208" spans="1:19" s="147" customFormat="1" ht="15.6" x14ac:dyDescent="0.3">
      <c r="A1208" s="161"/>
      <c r="B1208" s="188" t="s">
        <v>328</v>
      </c>
      <c r="C1208" s="189"/>
      <c r="D1208" s="161"/>
      <c r="E1208" s="161"/>
      <c r="F1208" s="161"/>
      <c r="G1208" s="161"/>
      <c r="H1208" s="162"/>
      <c r="I1208" s="162"/>
      <c r="J1208" s="162"/>
      <c r="K1208" s="161"/>
      <c r="L1208" s="185"/>
      <c r="M1208" s="162"/>
      <c r="N1208" s="162"/>
      <c r="O1208" s="162"/>
      <c r="P1208" s="162"/>
      <c r="Q1208" s="17"/>
      <c r="R1208" s="162"/>
      <c r="S1208" s="161"/>
    </row>
    <row r="1209" spans="1:19" s="2" customFormat="1" ht="13.2" x14ac:dyDescent="0.3">
      <c r="A1209" s="10">
        <v>175</v>
      </c>
      <c r="B1209" s="8" t="s">
        <v>1013</v>
      </c>
      <c r="C1209" s="9">
        <v>1983</v>
      </c>
      <c r="D1209" s="10">
        <v>0</v>
      </c>
      <c r="E1209" s="25" t="s">
        <v>54</v>
      </c>
      <c r="F1209" s="10">
        <v>2</v>
      </c>
      <c r="G1209" s="10">
        <v>3</v>
      </c>
      <c r="H1209" s="15">
        <v>785.5</v>
      </c>
      <c r="I1209" s="15">
        <v>712.4</v>
      </c>
      <c r="J1209" s="10">
        <v>712.4</v>
      </c>
      <c r="K1209" s="11">
        <v>36</v>
      </c>
      <c r="L1209" s="12">
        <v>1486757.52</v>
      </c>
      <c r="M1209" s="12">
        <v>0</v>
      </c>
      <c r="N1209" s="12">
        <v>0</v>
      </c>
      <c r="O1209" s="12">
        <f>ROUND(L1209*0.045,2)</f>
        <v>66904.09</v>
      </c>
      <c r="P1209" s="12">
        <f>L1209-(M1209+N1209+O1209)</f>
        <v>1419853.43</v>
      </c>
      <c r="Q1209" s="12">
        <f t="shared" ref="Q1209:Q1214" si="284">L1209/I1209</f>
        <v>2086.9701291409319</v>
      </c>
      <c r="R1209" s="12">
        <v>10685.67</v>
      </c>
      <c r="S1209" s="13">
        <v>43830</v>
      </c>
    </row>
    <row r="1210" spans="1:19" s="2" customFormat="1" ht="13.2" x14ac:dyDescent="0.3">
      <c r="A1210" s="10">
        <v>176</v>
      </c>
      <c r="B1210" s="8" t="s">
        <v>1014</v>
      </c>
      <c r="C1210" s="9">
        <v>1982</v>
      </c>
      <c r="D1210" s="10">
        <v>0</v>
      </c>
      <c r="E1210" s="25" t="s">
        <v>54</v>
      </c>
      <c r="F1210" s="10">
        <v>2</v>
      </c>
      <c r="G1210" s="10">
        <v>1</v>
      </c>
      <c r="H1210" s="15">
        <v>1244.8</v>
      </c>
      <c r="I1210" s="15">
        <v>994.8</v>
      </c>
      <c r="J1210" s="10">
        <v>994.8</v>
      </c>
      <c r="K1210" s="11">
        <v>90</v>
      </c>
      <c r="L1210" s="12">
        <v>421914.58</v>
      </c>
      <c r="M1210" s="12">
        <v>0</v>
      </c>
      <c r="N1210" s="12">
        <v>0</v>
      </c>
      <c r="O1210" s="12">
        <f>ROUND(L1210*0.045,2)</f>
        <v>18986.16</v>
      </c>
      <c r="P1210" s="12">
        <f>L1210-(M1210+N1210+O1210)</f>
        <v>402928.42000000004</v>
      </c>
      <c r="Q1210" s="12">
        <f t="shared" si="284"/>
        <v>424.12000402090877</v>
      </c>
      <c r="R1210" s="12">
        <v>10685.67</v>
      </c>
      <c r="S1210" s="13">
        <v>43830</v>
      </c>
    </row>
    <row r="1211" spans="1:19" s="2" customFormat="1" ht="13.2" x14ac:dyDescent="0.3">
      <c r="A1211" s="10">
        <v>177</v>
      </c>
      <c r="B1211" s="8" t="s">
        <v>1015</v>
      </c>
      <c r="C1211" s="9">
        <v>1978</v>
      </c>
      <c r="D1211" s="10">
        <v>0</v>
      </c>
      <c r="E1211" s="25" t="s">
        <v>29</v>
      </c>
      <c r="F1211" s="10">
        <v>2</v>
      </c>
      <c r="G1211" s="10">
        <v>2</v>
      </c>
      <c r="H1211" s="15">
        <v>556.1</v>
      </c>
      <c r="I1211" s="15">
        <v>510.5</v>
      </c>
      <c r="J1211" s="10">
        <v>510.5</v>
      </c>
      <c r="K1211" s="11">
        <v>37</v>
      </c>
      <c r="L1211" s="12">
        <v>6951233.0099999998</v>
      </c>
      <c r="M1211" s="12">
        <v>0</v>
      </c>
      <c r="N1211" s="12">
        <v>0</v>
      </c>
      <c r="O1211" s="12">
        <f>ROUND(L1211*0.045,2)</f>
        <v>312805.49</v>
      </c>
      <c r="P1211" s="12">
        <f>L1211-(M1211+N1211+O1211)</f>
        <v>6638427.5199999996</v>
      </c>
      <c r="Q1211" s="12">
        <f t="shared" si="284"/>
        <v>13616.519118511264</v>
      </c>
      <c r="R1211" s="12">
        <v>27958.74</v>
      </c>
      <c r="S1211" s="13">
        <v>43830</v>
      </c>
    </row>
    <row r="1212" spans="1:19" s="2" customFormat="1" ht="13.2" x14ac:dyDescent="0.3">
      <c r="A1212" s="10">
        <v>178</v>
      </c>
      <c r="B1212" s="8" t="s">
        <v>1016</v>
      </c>
      <c r="C1212" s="9">
        <v>1981</v>
      </c>
      <c r="D1212" s="10">
        <v>0</v>
      </c>
      <c r="E1212" s="25" t="s">
        <v>54</v>
      </c>
      <c r="F1212" s="10">
        <v>2</v>
      </c>
      <c r="G1212" s="10">
        <v>3</v>
      </c>
      <c r="H1212" s="15">
        <v>833.3</v>
      </c>
      <c r="I1212" s="15">
        <v>726</v>
      </c>
      <c r="J1212" s="10">
        <v>604.79999999999995</v>
      </c>
      <c r="K1212" s="11">
        <v>32</v>
      </c>
      <c r="L1212" s="12">
        <v>160569.42000000001</v>
      </c>
      <c r="M1212" s="12">
        <v>0</v>
      </c>
      <c r="N1212" s="12">
        <v>0</v>
      </c>
      <c r="O1212" s="12">
        <f>ROUND(L1212*0.045,2)</f>
        <v>7225.62</v>
      </c>
      <c r="P1212" s="12">
        <f>L1212-(M1212+N1212+O1212)</f>
        <v>153343.80000000002</v>
      </c>
      <c r="Q1212" s="12">
        <f t="shared" si="284"/>
        <v>221.17000000000002</v>
      </c>
      <c r="R1212" s="12">
        <v>10685.67</v>
      </c>
      <c r="S1212" s="13">
        <v>43830</v>
      </c>
    </row>
    <row r="1213" spans="1:19" s="2" customFormat="1" ht="13.2" x14ac:dyDescent="0.3">
      <c r="A1213" s="10">
        <v>179</v>
      </c>
      <c r="B1213" s="8" t="s">
        <v>1017</v>
      </c>
      <c r="C1213" s="9">
        <v>1995</v>
      </c>
      <c r="D1213" s="10">
        <v>0</v>
      </c>
      <c r="E1213" s="25" t="s">
        <v>69</v>
      </c>
      <c r="F1213" s="10">
        <v>3</v>
      </c>
      <c r="G1213" s="10">
        <v>4</v>
      </c>
      <c r="H1213" s="15">
        <v>1683.4</v>
      </c>
      <c r="I1213" s="15">
        <v>1517.54</v>
      </c>
      <c r="J1213" s="15">
        <v>1517.54</v>
      </c>
      <c r="K1213" s="11">
        <v>58</v>
      </c>
      <c r="L1213" s="12">
        <v>1412480.71</v>
      </c>
      <c r="M1213" s="12">
        <v>0</v>
      </c>
      <c r="N1213" s="12">
        <v>0</v>
      </c>
      <c r="O1213" s="12">
        <f>ROUND(L1213*0.045,2)</f>
        <v>63561.63</v>
      </c>
      <c r="P1213" s="12">
        <f>L1213-(M1213+N1213+O1213)</f>
        <v>1348919.08</v>
      </c>
      <c r="Q1213" s="12">
        <f t="shared" si="284"/>
        <v>930.77000276763704</v>
      </c>
      <c r="R1213" s="12">
        <v>17606.61</v>
      </c>
      <c r="S1213" s="13">
        <v>43830</v>
      </c>
    </row>
    <row r="1214" spans="1:19" s="147" customFormat="1" ht="13.8" x14ac:dyDescent="0.3">
      <c r="A1214" s="161"/>
      <c r="B1214" s="186" t="s">
        <v>327</v>
      </c>
      <c r="C1214" s="187"/>
      <c r="D1214" s="161"/>
      <c r="E1214" s="161"/>
      <c r="F1214" s="161"/>
      <c r="G1214" s="161"/>
      <c r="H1214" s="17">
        <f t="shared" ref="H1214:P1214" si="285">SUM(H1209:H1213)</f>
        <v>5103.1000000000004</v>
      </c>
      <c r="I1214" s="17">
        <f t="shared" si="285"/>
        <v>4461.24</v>
      </c>
      <c r="J1214" s="17">
        <f t="shared" si="285"/>
        <v>4340.04</v>
      </c>
      <c r="K1214" s="17">
        <f t="shared" si="285"/>
        <v>253</v>
      </c>
      <c r="L1214" s="17">
        <f t="shared" si="285"/>
        <v>10432955.239999998</v>
      </c>
      <c r="M1214" s="17">
        <f t="shared" si="285"/>
        <v>0</v>
      </c>
      <c r="N1214" s="17">
        <f t="shared" si="285"/>
        <v>0</v>
      </c>
      <c r="O1214" s="17">
        <f t="shared" si="285"/>
        <v>469482.99</v>
      </c>
      <c r="P1214" s="17">
        <f t="shared" si="285"/>
        <v>9963472.25</v>
      </c>
      <c r="Q1214" s="17">
        <f t="shared" si="284"/>
        <v>2338.5774448359648</v>
      </c>
      <c r="R1214" s="162"/>
      <c r="S1214" s="161"/>
    </row>
    <row r="1215" spans="1:19" s="6" customFormat="1" ht="15.6" x14ac:dyDescent="0.3">
      <c r="A1215" s="10"/>
      <c r="B1215" s="188" t="s">
        <v>329</v>
      </c>
      <c r="C1215" s="189"/>
      <c r="D1215" s="10"/>
      <c r="E1215" s="10"/>
      <c r="F1215" s="10"/>
      <c r="G1215" s="10"/>
      <c r="H1215" s="10"/>
      <c r="I1215" s="10"/>
      <c r="J1215" s="10"/>
      <c r="K1215" s="10"/>
      <c r="L1215" s="12"/>
      <c r="M1215" s="12"/>
      <c r="N1215" s="12"/>
      <c r="O1215" s="12"/>
      <c r="P1215" s="12"/>
      <c r="Q1215" s="12"/>
      <c r="R1215" s="12"/>
      <c r="S1215" s="10"/>
    </row>
    <row r="1216" spans="1:19" s="6" customFormat="1" x14ac:dyDescent="0.3">
      <c r="A1216" s="7">
        <v>180</v>
      </c>
      <c r="B1216" s="8" t="s">
        <v>1018</v>
      </c>
      <c r="C1216" s="9">
        <v>1988</v>
      </c>
      <c r="D1216" s="10">
        <v>0</v>
      </c>
      <c r="E1216" s="25" t="s">
        <v>69</v>
      </c>
      <c r="F1216" s="10">
        <v>5</v>
      </c>
      <c r="G1216" s="10">
        <v>6</v>
      </c>
      <c r="H1216" s="15">
        <v>12490.4</v>
      </c>
      <c r="I1216" s="15">
        <v>7336.68</v>
      </c>
      <c r="J1216" s="10">
        <v>7143.3</v>
      </c>
      <c r="K1216" s="11">
        <v>412</v>
      </c>
      <c r="L1216" s="12">
        <v>9687887.3800000008</v>
      </c>
      <c r="M1216" s="12">
        <v>0</v>
      </c>
      <c r="N1216" s="12">
        <v>0</v>
      </c>
      <c r="O1216" s="12">
        <f>ROUND(L1216*0.045,2)</f>
        <v>435954.93</v>
      </c>
      <c r="P1216" s="12">
        <f>L1216-(M1216+N1216+O1216)</f>
        <v>9251932.4500000011</v>
      </c>
      <c r="Q1216" s="12">
        <f>L1216/I1216</f>
        <v>1320.472935987395</v>
      </c>
      <c r="R1216" s="12">
        <v>17606.61</v>
      </c>
      <c r="S1216" s="13">
        <v>43830</v>
      </c>
    </row>
    <row r="1217" spans="1:19" s="27" customFormat="1" ht="13.2" x14ac:dyDescent="0.3">
      <c r="A1217" s="7">
        <v>181</v>
      </c>
      <c r="B1217" s="8" t="s">
        <v>1019</v>
      </c>
      <c r="C1217" s="9">
        <v>1989</v>
      </c>
      <c r="D1217" s="10">
        <v>0</v>
      </c>
      <c r="E1217" s="25" t="s">
        <v>69</v>
      </c>
      <c r="F1217" s="10">
        <v>5</v>
      </c>
      <c r="G1217" s="10">
        <v>6</v>
      </c>
      <c r="H1217" s="15">
        <v>12570.4</v>
      </c>
      <c r="I1217" s="15">
        <v>7379.4</v>
      </c>
      <c r="J1217" s="10">
        <v>7316.42</v>
      </c>
      <c r="K1217" s="11">
        <v>369</v>
      </c>
      <c r="L1217" s="12">
        <v>9687887.3800000008</v>
      </c>
      <c r="M1217" s="12">
        <v>0</v>
      </c>
      <c r="N1217" s="12">
        <v>0</v>
      </c>
      <c r="O1217" s="12">
        <f>ROUND(L1217*0.045,2)</f>
        <v>435954.93</v>
      </c>
      <c r="P1217" s="12">
        <f>L1217-(M1217+N1217+O1217)</f>
        <v>9251932.4500000011</v>
      </c>
      <c r="Q1217" s="12">
        <f>L1217/I1217</f>
        <v>1312.8286012412934</v>
      </c>
      <c r="R1217" s="12">
        <v>17606.61</v>
      </c>
      <c r="S1217" s="13">
        <v>43830</v>
      </c>
    </row>
    <row r="1218" spans="1:19" s="27" customFormat="1" ht="13.2" x14ac:dyDescent="0.3">
      <c r="A1218" s="7">
        <v>182</v>
      </c>
      <c r="B1218" s="8" t="s">
        <v>1020</v>
      </c>
      <c r="C1218" s="9">
        <v>1986</v>
      </c>
      <c r="D1218" s="10">
        <v>0</v>
      </c>
      <c r="E1218" s="25" t="s">
        <v>69</v>
      </c>
      <c r="F1218" s="10">
        <v>5</v>
      </c>
      <c r="G1218" s="10">
        <v>6</v>
      </c>
      <c r="H1218" s="15">
        <v>12273.4</v>
      </c>
      <c r="I1218" s="15">
        <v>7363.1</v>
      </c>
      <c r="J1218" s="10">
        <v>6765.2</v>
      </c>
      <c r="K1218" s="11">
        <v>408</v>
      </c>
      <c r="L1218" s="12">
        <v>10771037.199999999</v>
      </c>
      <c r="M1218" s="12">
        <v>0</v>
      </c>
      <c r="N1218" s="12">
        <v>0</v>
      </c>
      <c r="O1218" s="12">
        <f>ROUND(L1218*0.045,2)</f>
        <v>484696.67</v>
      </c>
      <c r="P1218" s="12">
        <f>L1218-(M1218+N1218+O1218)</f>
        <v>10286340.529999999</v>
      </c>
      <c r="Q1218" s="12">
        <f>L1218/I1218</f>
        <v>1462.8399994567503</v>
      </c>
      <c r="R1218" s="12">
        <v>17606.61</v>
      </c>
      <c r="S1218" s="13">
        <v>43830</v>
      </c>
    </row>
    <row r="1219" spans="1:19" s="27" customFormat="1" ht="13.2" x14ac:dyDescent="0.3">
      <c r="A1219" s="7">
        <v>183</v>
      </c>
      <c r="B1219" s="8" t="s">
        <v>1021</v>
      </c>
      <c r="C1219" s="9">
        <v>1989</v>
      </c>
      <c r="D1219" s="10">
        <v>0</v>
      </c>
      <c r="E1219" s="25" t="s">
        <v>69</v>
      </c>
      <c r="F1219" s="10">
        <v>5</v>
      </c>
      <c r="G1219" s="10">
        <v>6</v>
      </c>
      <c r="H1219" s="15">
        <v>12674.4</v>
      </c>
      <c r="I1219" s="15">
        <v>7420</v>
      </c>
      <c r="J1219" s="10">
        <v>6628.41</v>
      </c>
      <c r="K1219" s="11">
        <v>420</v>
      </c>
      <c r="L1219" s="12">
        <v>10854272.800000001</v>
      </c>
      <c r="M1219" s="12">
        <v>0</v>
      </c>
      <c r="N1219" s="12">
        <v>0</v>
      </c>
      <c r="O1219" s="12">
        <f>ROUND(L1219*0.045,2)</f>
        <v>488442.28</v>
      </c>
      <c r="P1219" s="12">
        <f>L1219-(M1219+N1219+O1219)</f>
        <v>10365830.520000001</v>
      </c>
      <c r="Q1219" s="12">
        <f>L1219/I1219</f>
        <v>1462.8400000000001</v>
      </c>
      <c r="R1219" s="12">
        <v>17606.61</v>
      </c>
      <c r="S1219" s="13">
        <v>43830</v>
      </c>
    </row>
    <row r="1220" spans="1:19" s="27" customFormat="1" ht="13.2" x14ac:dyDescent="0.3">
      <c r="A1220" s="7">
        <v>184</v>
      </c>
      <c r="B1220" s="8" t="s">
        <v>338</v>
      </c>
      <c r="C1220" s="9">
        <v>1987</v>
      </c>
      <c r="D1220" s="10">
        <v>0</v>
      </c>
      <c r="E1220" s="25" t="s">
        <v>69</v>
      </c>
      <c r="F1220" s="10">
        <v>5</v>
      </c>
      <c r="G1220" s="10">
        <v>6</v>
      </c>
      <c r="H1220" s="15">
        <v>12501.5</v>
      </c>
      <c r="I1220" s="15">
        <v>7339.7</v>
      </c>
      <c r="J1220" s="10">
        <v>6919.4</v>
      </c>
      <c r="K1220" s="11">
        <v>384</v>
      </c>
      <c r="L1220" s="12">
        <v>10736806.75</v>
      </c>
      <c r="M1220" s="12">
        <v>0</v>
      </c>
      <c r="N1220" s="12">
        <v>0</v>
      </c>
      <c r="O1220" s="12">
        <f>ROUND(L1220*0.045,2)</f>
        <v>483156.3</v>
      </c>
      <c r="P1220" s="12">
        <f>L1220-(M1220+N1220+O1220)</f>
        <v>10253650.449999999</v>
      </c>
      <c r="Q1220" s="12">
        <f>L1220/I1220</f>
        <v>1462.8400002724907</v>
      </c>
      <c r="R1220" s="12">
        <v>17606.61</v>
      </c>
      <c r="S1220" s="13">
        <v>43830</v>
      </c>
    </row>
    <row r="1221" spans="1:19" s="5" customFormat="1" ht="13.2" x14ac:dyDescent="0.3">
      <c r="A1221" s="170"/>
      <c r="B1221" s="192" t="s">
        <v>1022</v>
      </c>
      <c r="C1221" s="192"/>
      <c r="D1221" s="19"/>
      <c r="E1221" s="19"/>
      <c r="F1221" s="19"/>
      <c r="G1221" s="19"/>
      <c r="H1221" s="17">
        <f t="shared" ref="H1221:Q1221" si="286">ROUND(SUM(H1216:H1220),2)</f>
        <v>62510.1</v>
      </c>
      <c r="I1221" s="17">
        <f t="shared" si="286"/>
        <v>36838.879999999997</v>
      </c>
      <c r="J1221" s="17">
        <f t="shared" si="286"/>
        <v>34772.730000000003</v>
      </c>
      <c r="K1221" s="24">
        <f t="shared" si="286"/>
        <v>1993</v>
      </c>
      <c r="L1221" s="17">
        <f t="shared" si="286"/>
        <v>51737891.509999998</v>
      </c>
      <c r="M1221" s="17">
        <f t="shared" si="286"/>
        <v>0</v>
      </c>
      <c r="N1221" s="17">
        <f t="shared" si="286"/>
        <v>0</v>
      </c>
      <c r="O1221" s="17">
        <f t="shared" si="286"/>
        <v>2328205.11</v>
      </c>
      <c r="P1221" s="17">
        <f t="shared" si="286"/>
        <v>49409686.399999999</v>
      </c>
      <c r="Q1221" s="17">
        <f t="shared" si="286"/>
        <v>7021.82</v>
      </c>
      <c r="R1221" s="17"/>
      <c r="S1221" s="19"/>
    </row>
    <row r="1222" spans="1:19" s="6" customFormat="1" ht="15.6" x14ac:dyDescent="0.3">
      <c r="A1222" s="10"/>
      <c r="B1222" s="188" t="s">
        <v>340</v>
      </c>
      <c r="C1222" s="189"/>
      <c r="D1222" s="10"/>
      <c r="E1222" s="10"/>
      <c r="F1222" s="10"/>
      <c r="G1222" s="10"/>
      <c r="H1222" s="10"/>
      <c r="I1222" s="10"/>
      <c r="J1222" s="10"/>
      <c r="K1222" s="10"/>
      <c r="L1222" s="12"/>
      <c r="M1222" s="12"/>
      <c r="N1222" s="12"/>
      <c r="O1222" s="12"/>
      <c r="P1222" s="12"/>
      <c r="Q1222" s="12"/>
      <c r="R1222" s="12"/>
      <c r="S1222" s="10"/>
    </row>
    <row r="1223" spans="1:19" s="16" customFormat="1" x14ac:dyDescent="0.3">
      <c r="A1223" s="7">
        <v>185</v>
      </c>
      <c r="B1223" s="8" t="s">
        <v>1354</v>
      </c>
      <c r="C1223" s="9">
        <v>1983</v>
      </c>
      <c r="D1223" s="10">
        <v>0</v>
      </c>
      <c r="E1223" s="25" t="s">
        <v>69</v>
      </c>
      <c r="F1223" s="10">
        <v>5</v>
      </c>
      <c r="G1223" s="10">
        <v>4</v>
      </c>
      <c r="H1223" s="15">
        <v>3736.1</v>
      </c>
      <c r="I1223" s="15">
        <v>3154.5</v>
      </c>
      <c r="J1223" s="10">
        <v>2741.7</v>
      </c>
      <c r="K1223" s="11">
        <v>477</v>
      </c>
      <c r="L1223" s="12">
        <v>13729050.52</v>
      </c>
      <c r="M1223" s="12">
        <v>0</v>
      </c>
      <c r="N1223" s="12">
        <v>0</v>
      </c>
      <c r="O1223" s="12">
        <f>ROUND(L1223*0.045,2)</f>
        <v>617807.27</v>
      </c>
      <c r="P1223" s="12">
        <f>L1223-(M1223+N1223+O1223)</f>
        <v>13111243.25</v>
      </c>
      <c r="Q1223" s="12">
        <f t="shared" ref="Q1223:Q1228" si="287">L1223/I1223</f>
        <v>4352.2112918053572</v>
      </c>
      <c r="R1223" s="12">
        <v>17606.61</v>
      </c>
      <c r="S1223" s="13">
        <v>43830</v>
      </c>
    </row>
    <row r="1224" spans="1:19" s="16" customFormat="1" x14ac:dyDescent="0.3">
      <c r="A1224" s="7">
        <v>186</v>
      </c>
      <c r="B1224" s="8" t="s">
        <v>1355</v>
      </c>
      <c r="C1224" s="9">
        <v>1983</v>
      </c>
      <c r="D1224" s="10">
        <v>0</v>
      </c>
      <c r="E1224" s="25" t="s">
        <v>29</v>
      </c>
      <c r="F1224" s="10">
        <v>5</v>
      </c>
      <c r="G1224" s="10">
        <v>4</v>
      </c>
      <c r="H1224" s="15">
        <v>3727.9</v>
      </c>
      <c r="I1224" s="15">
        <v>3382.73</v>
      </c>
      <c r="J1224" s="10">
        <v>3012.63</v>
      </c>
      <c r="K1224" s="11">
        <v>214</v>
      </c>
      <c r="L1224" s="12">
        <v>21428449.52</v>
      </c>
      <c r="M1224" s="12">
        <v>0</v>
      </c>
      <c r="N1224" s="12">
        <v>0</v>
      </c>
      <c r="O1224" s="12">
        <f>ROUND(L1224*0.045,2)</f>
        <v>964280.23</v>
      </c>
      <c r="P1224" s="12">
        <f>L1224-(M1224+N1224+O1224)</f>
        <v>20464169.289999999</v>
      </c>
      <c r="Q1224" s="12">
        <f t="shared" si="287"/>
        <v>6334.6615071259012</v>
      </c>
      <c r="R1224" s="12">
        <v>27958.74</v>
      </c>
      <c r="S1224" s="13">
        <v>43830</v>
      </c>
    </row>
    <row r="1225" spans="1:19" s="16" customFormat="1" x14ac:dyDescent="0.3">
      <c r="A1225" s="7">
        <v>187</v>
      </c>
      <c r="B1225" s="8" t="s">
        <v>1356</v>
      </c>
      <c r="C1225" s="9">
        <v>1983</v>
      </c>
      <c r="D1225" s="10">
        <v>0</v>
      </c>
      <c r="E1225" s="25" t="s">
        <v>29</v>
      </c>
      <c r="F1225" s="10">
        <v>5</v>
      </c>
      <c r="G1225" s="10">
        <v>6</v>
      </c>
      <c r="H1225" s="15">
        <v>5004.2</v>
      </c>
      <c r="I1225" s="15">
        <v>4514.7</v>
      </c>
      <c r="J1225" s="10">
        <v>4044.2</v>
      </c>
      <c r="K1225" s="11">
        <v>334</v>
      </c>
      <c r="L1225" s="12">
        <v>28369815.079999998</v>
      </c>
      <c r="M1225" s="12">
        <v>0</v>
      </c>
      <c r="N1225" s="12">
        <v>0</v>
      </c>
      <c r="O1225" s="12">
        <f>ROUND(L1225*0.045,2)</f>
        <v>1276641.68</v>
      </c>
      <c r="P1225" s="12">
        <f>L1225-(M1225+N1225+O1225)</f>
        <v>27093173.399999999</v>
      </c>
      <c r="Q1225" s="12">
        <f t="shared" si="287"/>
        <v>6283.8760227700623</v>
      </c>
      <c r="R1225" s="12">
        <v>27958.74</v>
      </c>
      <c r="S1225" s="13">
        <v>43830</v>
      </c>
    </row>
    <row r="1226" spans="1:19" s="16" customFormat="1" x14ac:dyDescent="0.3">
      <c r="A1226" s="7">
        <v>188</v>
      </c>
      <c r="B1226" s="8" t="s">
        <v>1357</v>
      </c>
      <c r="C1226" s="9">
        <v>1983</v>
      </c>
      <c r="D1226" s="10">
        <v>0</v>
      </c>
      <c r="E1226" s="25" t="s">
        <v>29</v>
      </c>
      <c r="F1226" s="10">
        <v>5</v>
      </c>
      <c r="G1226" s="10">
        <v>6</v>
      </c>
      <c r="H1226" s="15">
        <v>5031.8999999999996</v>
      </c>
      <c r="I1226" s="15">
        <v>4530.1000000000004</v>
      </c>
      <c r="J1226" s="10">
        <v>3661.8</v>
      </c>
      <c r="K1226" s="11">
        <v>240</v>
      </c>
      <c r="L1226" s="12">
        <v>21571851.850000001</v>
      </c>
      <c r="M1226" s="12">
        <v>0</v>
      </c>
      <c r="N1226" s="12">
        <v>0</v>
      </c>
      <c r="O1226" s="12">
        <f>ROUND(L1226*0.045,2)</f>
        <v>970733.33</v>
      </c>
      <c r="P1226" s="12">
        <f>L1226-(M1226+N1226+O1226)</f>
        <v>20601118.520000003</v>
      </c>
      <c r="Q1226" s="12">
        <f t="shared" si="287"/>
        <v>4761.8930818304234</v>
      </c>
      <c r="R1226" s="12">
        <v>27958.74</v>
      </c>
      <c r="S1226" s="13">
        <v>43830</v>
      </c>
    </row>
    <row r="1227" spans="1:19" s="16" customFormat="1" x14ac:dyDescent="0.3">
      <c r="A1227" s="7">
        <v>189</v>
      </c>
      <c r="B1227" s="8" t="s">
        <v>1358</v>
      </c>
      <c r="C1227" s="9">
        <v>1983</v>
      </c>
      <c r="D1227" s="10">
        <v>0</v>
      </c>
      <c r="E1227" s="25" t="s">
        <v>29</v>
      </c>
      <c r="F1227" s="10">
        <v>5</v>
      </c>
      <c r="G1227" s="10">
        <v>6</v>
      </c>
      <c r="H1227" s="15">
        <v>5046.6000000000004</v>
      </c>
      <c r="I1227" s="15">
        <v>4509.5</v>
      </c>
      <c r="J1227" s="10">
        <v>3948.6</v>
      </c>
      <c r="K1227" s="11">
        <v>309</v>
      </c>
      <c r="L1227" s="12">
        <v>28785971.239999998</v>
      </c>
      <c r="M1227" s="12">
        <v>0</v>
      </c>
      <c r="N1227" s="12">
        <v>0</v>
      </c>
      <c r="O1227" s="12">
        <f>ROUND(L1227*0.045,2)</f>
        <v>1295368.71</v>
      </c>
      <c r="P1227" s="12">
        <f>L1227-(M1227+N1227+O1227)</f>
        <v>27490602.529999997</v>
      </c>
      <c r="Q1227" s="12">
        <f t="shared" si="287"/>
        <v>6383.4064175629228</v>
      </c>
      <c r="R1227" s="12">
        <v>27958.74</v>
      </c>
      <c r="S1227" s="13">
        <v>43830</v>
      </c>
    </row>
    <row r="1228" spans="1:19" s="150" customFormat="1" x14ac:dyDescent="0.3">
      <c r="A1228" s="81"/>
      <c r="B1228" s="193" t="s">
        <v>343</v>
      </c>
      <c r="C1228" s="194"/>
      <c r="D1228" s="81"/>
      <c r="E1228" s="81"/>
      <c r="F1228" s="148"/>
      <c r="G1228" s="148"/>
      <c r="H1228" s="81">
        <f>SUM(H1223:H1227)</f>
        <v>22546.699999999997</v>
      </c>
      <c r="I1228" s="81">
        <f>SUM(I1223:I1227)</f>
        <v>20091.53</v>
      </c>
      <c r="J1228" s="81">
        <f>SUM(J1223:J1227)</f>
        <v>17408.929999999997</v>
      </c>
      <c r="K1228" s="24">
        <f>SUM(K1223:K1227)</f>
        <v>1574</v>
      </c>
      <c r="L1228" s="50">
        <f>ROUND(SUM(L1223:L1227),2)</f>
        <v>113885138.20999999</v>
      </c>
      <c r="M1228" s="50">
        <f>ROUND(SUM(M1223:M1227),2)</f>
        <v>0</v>
      </c>
      <c r="N1228" s="50">
        <f>ROUND(SUM(N1223:N1227),2)</f>
        <v>0</v>
      </c>
      <c r="O1228" s="50">
        <f>ROUND(SUM(O1223:O1227),2)</f>
        <v>5124831.22</v>
      </c>
      <c r="P1228" s="50">
        <f>ROUND(SUM(P1223:P1227),2)</f>
        <v>108760306.98999999</v>
      </c>
      <c r="Q1228" s="17">
        <f t="shared" si="287"/>
        <v>5668.3158629531945</v>
      </c>
      <c r="R1228" s="17"/>
      <c r="S1228" s="149"/>
    </row>
    <row r="1229" spans="1:19" s="6" customFormat="1" ht="15.6" x14ac:dyDescent="0.3">
      <c r="A1229" s="10"/>
      <c r="B1229" s="188" t="s">
        <v>344</v>
      </c>
      <c r="C1229" s="189"/>
      <c r="D1229" s="10"/>
      <c r="E1229" s="10"/>
      <c r="F1229" s="10"/>
      <c r="G1229" s="10"/>
      <c r="H1229" s="10"/>
      <c r="I1229" s="10"/>
      <c r="J1229" s="10"/>
      <c r="K1229" s="10"/>
      <c r="L1229" s="12"/>
      <c r="M1229" s="12"/>
      <c r="N1229" s="12"/>
      <c r="O1229" s="12"/>
      <c r="P1229" s="12"/>
      <c r="Q1229" s="12"/>
      <c r="R1229" s="12"/>
      <c r="S1229" s="10"/>
    </row>
    <row r="1230" spans="1:19" s="16" customFormat="1" x14ac:dyDescent="0.3">
      <c r="A1230" s="7">
        <v>190</v>
      </c>
      <c r="B1230" s="8" t="s">
        <v>913</v>
      </c>
      <c r="C1230" s="9">
        <v>1983</v>
      </c>
      <c r="D1230" s="10">
        <v>0</v>
      </c>
      <c r="E1230" s="25" t="s">
        <v>69</v>
      </c>
      <c r="F1230" s="10">
        <v>5</v>
      </c>
      <c r="G1230" s="10">
        <v>4</v>
      </c>
      <c r="H1230" s="15">
        <v>4488</v>
      </c>
      <c r="I1230" s="15">
        <v>3313.2</v>
      </c>
      <c r="J1230" s="10">
        <v>3313.2</v>
      </c>
      <c r="K1230" s="11">
        <v>223</v>
      </c>
      <c r="L1230" s="12">
        <v>10806203</v>
      </c>
      <c r="M1230" s="12">
        <v>0</v>
      </c>
      <c r="N1230" s="12">
        <f>ROUND(L1230*10%,2)</f>
        <v>1080620.3</v>
      </c>
      <c r="O1230" s="12">
        <f>ROUND(N1230*0.45,2)</f>
        <v>486279.14</v>
      </c>
      <c r="P1230" s="12">
        <f>L1230-(M1230+N1230+O1230)</f>
        <v>9239303.5600000005</v>
      </c>
      <c r="Q1230" s="12">
        <v>5682.8527405529394</v>
      </c>
      <c r="R1230" s="12">
        <v>17606.61</v>
      </c>
      <c r="S1230" s="13">
        <v>43830</v>
      </c>
    </row>
    <row r="1231" spans="1:19" s="16" customFormat="1" x14ac:dyDescent="0.3">
      <c r="A1231" s="7">
        <v>191</v>
      </c>
      <c r="B1231" s="8" t="s">
        <v>1024</v>
      </c>
      <c r="C1231" s="9">
        <v>1985</v>
      </c>
      <c r="D1231" s="10">
        <v>0</v>
      </c>
      <c r="E1231" s="25" t="s">
        <v>69</v>
      </c>
      <c r="F1231" s="10">
        <v>5</v>
      </c>
      <c r="G1231" s="10">
        <v>4</v>
      </c>
      <c r="H1231" s="15">
        <v>4383</v>
      </c>
      <c r="I1231" s="15">
        <v>3329.4</v>
      </c>
      <c r="J1231" s="10">
        <v>3308.1</v>
      </c>
      <c r="K1231" s="11">
        <v>217</v>
      </c>
      <c r="L1231" s="12">
        <v>14988069.93</v>
      </c>
      <c r="M1231" s="12">
        <v>0</v>
      </c>
      <c r="N1231" s="12">
        <f>ROUND(L1231*10%,2)</f>
        <v>1498806.99</v>
      </c>
      <c r="O1231" s="12">
        <f>ROUND(N1231*0.45,2)</f>
        <v>674463.15</v>
      </c>
      <c r="P1231" s="12">
        <f>L1231-(M1231+N1231+O1231)</f>
        <v>12814799.789999999</v>
      </c>
      <c r="Q1231" s="12">
        <v>6630.1640055265207</v>
      </c>
      <c r="R1231" s="12">
        <v>17606.61</v>
      </c>
      <c r="S1231" s="13">
        <v>43830</v>
      </c>
    </row>
    <row r="1232" spans="1:19" s="16" customFormat="1" x14ac:dyDescent="0.3">
      <c r="A1232" s="7">
        <v>192</v>
      </c>
      <c r="B1232" s="8" t="s">
        <v>1025</v>
      </c>
      <c r="C1232" s="9">
        <v>1985</v>
      </c>
      <c r="D1232" s="10">
        <v>0</v>
      </c>
      <c r="E1232" s="25" t="s">
        <v>69</v>
      </c>
      <c r="F1232" s="10">
        <v>5</v>
      </c>
      <c r="G1232" s="10">
        <v>4</v>
      </c>
      <c r="H1232" s="15">
        <v>4483.1000000000004</v>
      </c>
      <c r="I1232" s="15">
        <v>3306.3</v>
      </c>
      <c r="J1232" s="10">
        <v>3245.8</v>
      </c>
      <c r="K1232" s="11">
        <v>186</v>
      </c>
      <c r="L1232" s="12">
        <v>17535188.449999999</v>
      </c>
      <c r="M1232" s="12">
        <v>0</v>
      </c>
      <c r="N1232" s="12">
        <f>ROUND(L1232*10%,2)</f>
        <v>1753518.85</v>
      </c>
      <c r="O1232" s="12">
        <f>ROUND(N1232*0.45,2)</f>
        <v>789083.48</v>
      </c>
      <c r="P1232" s="12">
        <f>L1232-(M1232+N1232+O1232)</f>
        <v>14992586.119999999</v>
      </c>
      <c r="Q1232" s="12">
        <v>7446.8700874088854</v>
      </c>
      <c r="R1232" s="12">
        <v>17606.61</v>
      </c>
      <c r="S1232" s="13">
        <v>43830</v>
      </c>
    </row>
    <row r="1233" spans="1:19" s="27" customFormat="1" ht="13.2" x14ac:dyDescent="0.3">
      <c r="A1233" s="10"/>
      <c r="B1233" s="186" t="s">
        <v>349</v>
      </c>
      <c r="C1233" s="187"/>
      <c r="D1233" s="151"/>
      <c r="E1233" s="151"/>
      <c r="F1233" s="151"/>
      <c r="G1233" s="151"/>
      <c r="H1233" s="151">
        <f t="shared" ref="H1233:P1233" si="288">SUM(H1230:H1232)</f>
        <v>13354.1</v>
      </c>
      <c r="I1233" s="151">
        <f t="shared" si="288"/>
        <v>9948.9000000000015</v>
      </c>
      <c r="J1233" s="151">
        <f t="shared" si="288"/>
        <v>9867.0999999999985</v>
      </c>
      <c r="K1233" s="152">
        <f t="shared" si="288"/>
        <v>626</v>
      </c>
      <c r="L1233" s="153">
        <f t="shared" si="288"/>
        <v>43329461.379999995</v>
      </c>
      <c r="M1233" s="153">
        <f t="shared" si="288"/>
        <v>0</v>
      </c>
      <c r="N1233" s="153">
        <f t="shared" si="288"/>
        <v>4332946.1400000006</v>
      </c>
      <c r="O1233" s="153">
        <f t="shared" si="288"/>
        <v>1949825.77</v>
      </c>
      <c r="P1233" s="153">
        <f t="shared" si="288"/>
        <v>37046689.469999999</v>
      </c>
      <c r="Q1233" s="17">
        <f>L1233/I1233</f>
        <v>4355.2012162148567</v>
      </c>
      <c r="R1233" s="153"/>
      <c r="S1233" s="10"/>
    </row>
    <row r="1234" spans="1:19" s="6" customFormat="1" ht="15.6" x14ac:dyDescent="0.3">
      <c r="A1234" s="10"/>
      <c r="B1234" s="188" t="s">
        <v>350</v>
      </c>
      <c r="C1234" s="189"/>
      <c r="D1234" s="10"/>
      <c r="E1234" s="10"/>
      <c r="F1234" s="10"/>
      <c r="G1234" s="10"/>
      <c r="H1234" s="10"/>
      <c r="I1234" s="10"/>
      <c r="J1234" s="10"/>
      <c r="K1234" s="10"/>
      <c r="L1234" s="12"/>
      <c r="M1234" s="12"/>
      <c r="N1234" s="12"/>
      <c r="O1234" s="12"/>
      <c r="P1234" s="12"/>
      <c r="Q1234" s="12"/>
      <c r="R1234" s="12"/>
      <c r="S1234" s="10"/>
    </row>
    <row r="1235" spans="1:19" s="16" customFormat="1" x14ac:dyDescent="0.3">
      <c r="A1235" s="7">
        <v>193</v>
      </c>
      <c r="B1235" s="8" t="s">
        <v>1026</v>
      </c>
      <c r="C1235" s="9">
        <v>1980</v>
      </c>
      <c r="D1235" s="10">
        <v>0</v>
      </c>
      <c r="E1235" s="14" t="s">
        <v>69</v>
      </c>
      <c r="F1235" s="10">
        <v>5</v>
      </c>
      <c r="G1235" s="10">
        <v>6</v>
      </c>
      <c r="H1235" s="15">
        <v>6804.6</v>
      </c>
      <c r="I1235" s="15">
        <v>4089.4</v>
      </c>
      <c r="J1235" s="10">
        <v>3886.1</v>
      </c>
      <c r="K1235" s="11">
        <v>220</v>
      </c>
      <c r="L1235" s="25">
        <v>4109577.11</v>
      </c>
      <c r="M1235" s="12">
        <v>0</v>
      </c>
      <c r="N1235" s="12">
        <v>0</v>
      </c>
      <c r="O1235" s="12">
        <f t="shared" ref="O1235:O1298" si="289">ROUND(L1235*0.045,2)</f>
        <v>184930.97</v>
      </c>
      <c r="P1235" s="12">
        <f t="shared" ref="P1235:P1298" si="290">L1235-(M1235+N1235+O1235)</f>
        <v>3924646.1399999997</v>
      </c>
      <c r="Q1235" s="12">
        <f t="shared" ref="Q1235:Q1266" si="291">L1235/I1235</f>
        <v>1004.9340025431603</v>
      </c>
      <c r="R1235" s="12">
        <v>17606.61</v>
      </c>
      <c r="S1235" s="13">
        <v>43830</v>
      </c>
    </row>
    <row r="1236" spans="1:19" s="16" customFormat="1" x14ac:dyDescent="0.3">
      <c r="A1236" s="7">
        <v>194</v>
      </c>
      <c r="B1236" s="8" t="s">
        <v>1027</v>
      </c>
      <c r="C1236" s="9">
        <v>1982</v>
      </c>
      <c r="D1236" s="10">
        <v>0</v>
      </c>
      <c r="E1236" s="14" t="s">
        <v>69</v>
      </c>
      <c r="F1236" s="10">
        <v>5</v>
      </c>
      <c r="G1236" s="10">
        <v>5</v>
      </c>
      <c r="H1236" s="15">
        <v>5154</v>
      </c>
      <c r="I1236" s="15">
        <v>4575.7</v>
      </c>
      <c r="J1236" s="10">
        <v>4195.8</v>
      </c>
      <c r="K1236" s="11">
        <v>179</v>
      </c>
      <c r="L1236" s="25">
        <v>11583268.51</v>
      </c>
      <c r="M1236" s="12">
        <v>0</v>
      </c>
      <c r="N1236" s="12">
        <v>0</v>
      </c>
      <c r="O1236" s="12">
        <f t="shared" si="289"/>
        <v>521247.08</v>
      </c>
      <c r="P1236" s="12">
        <f t="shared" si="290"/>
        <v>11062021.43</v>
      </c>
      <c r="Q1236" s="12">
        <f t="shared" si="291"/>
        <v>2531.4746399458008</v>
      </c>
      <c r="R1236" s="12">
        <v>17606.61</v>
      </c>
      <c r="S1236" s="13">
        <v>43830</v>
      </c>
    </row>
    <row r="1237" spans="1:19" s="16" customFormat="1" x14ac:dyDescent="0.3">
      <c r="A1237" s="7">
        <v>195</v>
      </c>
      <c r="B1237" s="8" t="s">
        <v>1028</v>
      </c>
      <c r="C1237" s="9">
        <v>1977</v>
      </c>
      <c r="D1237" s="10">
        <v>0</v>
      </c>
      <c r="E1237" s="14" t="s">
        <v>69</v>
      </c>
      <c r="F1237" s="10">
        <v>5</v>
      </c>
      <c r="G1237" s="10">
        <v>10</v>
      </c>
      <c r="H1237" s="15">
        <v>13661.3</v>
      </c>
      <c r="I1237" s="15">
        <v>8472.2999999999993</v>
      </c>
      <c r="J1237" s="10">
        <v>8005.8</v>
      </c>
      <c r="K1237" s="11">
        <v>368</v>
      </c>
      <c r="L1237" s="25">
        <v>33695478.990000002</v>
      </c>
      <c r="M1237" s="12">
        <v>0</v>
      </c>
      <c r="N1237" s="12">
        <v>0</v>
      </c>
      <c r="O1237" s="12">
        <f t="shared" si="289"/>
        <v>1516296.55</v>
      </c>
      <c r="P1237" s="12">
        <f t="shared" si="290"/>
        <v>32179182.440000001</v>
      </c>
      <c r="Q1237" s="12">
        <f t="shared" si="291"/>
        <v>3977.1347792216993</v>
      </c>
      <c r="R1237" s="12">
        <v>17606.61</v>
      </c>
      <c r="S1237" s="13">
        <v>43830</v>
      </c>
    </row>
    <row r="1238" spans="1:19" s="16" customFormat="1" x14ac:dyDescent="0.3">
      <c r="A1238" s="7">
        <v>196</v>
      </c>
      <c r="B1238" s="8" t="s">
        <v>1029</v>
      </c>
      <c r="C1238" s="9">
        <v>1977</v>
      </c>
      <c r="D1238" s="10">
        <v>0</v>
      </c>
      <c r="E1238" s="14" t="s">
        <v>69</v>
      </c>
      <c r="F1238" s="10">
        <v>5</v>
      </c>
      <c r="G1238" s="10">
        <v>6</v>
      </c>
      <c r="H1238" s="15">
        <v>7544.2</v>
      </c>
      <c r="I1238" s="15">
        <v>4957.2</v>
      </c>
      <c r="J1238" s="10">
        <v>4796.8999999999996</v>
      </c>
      <c r="K1238" s="11">
        <v>219</v>
      </c>
      <c r="L1238" s="25">
        <v>9211542.7200000007</v>
      </c>
      <c r="M1238" s="12">
        <v>0</v>
      </c>
      <c r="N1238" s="12">
        <v>0</v>
      </c>
      <c r="O1238" s="12">
        <f t="shared" si="289"/>
        <v>414519.42</v>
      </c>
      <c r="P1238" s="12">
        <f t="shared" si="290"/>
        <v>8797023.3000000007</v>
      </c>
      <c r="Q1238" s="12">
        <f t="shared" si="291"/>
        <v>1858.2148632292426</v>
      </c>
      <c r="R1238" s="12">
        <v>17606.61</v>
      </c>
      <c r="S1238" s="13">
        <v>43830</v>
      </c>
    </row>
    <row r="1239" spans="1:19" s="16" customFormat="1" x14ac:dyDescent="0.3">
      <c r="A1239" s="7">
        <v>197</v>
      </c>
      <c r="B1239" s="8" t="s">
        <v>1030</v>
      </c>
      <c r="C1239" s="9">
        <v>1980</v>
      </c>
      <c r="D1239" s="10">
        <v>0</v>
      </c>
      <c r="E1239" s="14" t="s">
        <v>69</v>
      </c>
      <c r="F1239" s="10">
        <v>5</v>
      </c>
      <c r="G1239" s="10">
        <v>4</v>
      </c>
      <c r="H1239" s="15">
        <v>3585.2</v>
      </c>
      <c r="I1239" s="15">
        <v>3097.2</v>
      </c>
      <c r="J1239" s="10">
        <v>3043</v>
      </c>
      <c r="K1239" s="11">
        <v>147</v>
      </c>
      <c r="L1239" s="25">
        <v>12423096.73</v>
      </c>
      <c r="M1239" s="12">
        <v>0</v>
      </c>
      <c r="N1239" s="12">
        <v>0</v>
      </c>
      <c r="O1239" s="12">
        <f t="shared" si="289"/>
        <v>559039.35</v>
      </c>
      <c r="P1239" s="12">
        <f t="shared" si="290"/>
        <v>11864057.380000001</v>
      </c>
      <c r="Q1239" s="12">
        <f t="shared" si="291"/>
        <v>4011.073463127987</v>
      </c>
      <c r="R1239" s="12">
        <v>17606.61</v>
      </c>
      <c r="S1239" s="13">
        <v>43830</v>
      </c>
    </row>
    <row r="1240" spans="1:19" s="16" customFormat="1" x14ac:dyDescent="0.3">
      <c r="A1240" s="7">
        <v>198</v>
      </c>
      <c r="B1240" s="8" t="s">
        <v>1031</v>
      </c>
      <c r="C1240" s="9">
        <v>1982</v>
      </c>
      <c r="D1240" s="10">
        <v>0</v>
      </c>
      <c r="E1240" s="14" t="s">
        <v>69</v>
      </c>
      <c r="F1240" s="10">
        <v>5</v>
      </c>
      <c r="G1240" s="10">
        <v>4</v>
      </c>
      <c r="H1240" s="15">
        <v>3516.1</v>
      </c>
      <c r="I1240" s="15">
        <v>3058.8</v>
      </c>
      <c r="J1240" s="10">
        <v>2765.8</v>
      </c>
      <c r="K1240" s="11">
        <v>154</v>
      </c>
      <c r="L1240" s="25">
        <v>3315452.21</v>
      </c>
      <c r="M1240" s="12">
        <v>0</v>
      </c>
      <c r="N1240" s="12">
        <v>0</v>
      </c>
      <c r="O1240" s="12">
        <f t="shared" si="289"/>
        <v>149195.35</v>
      </c>
      <c r="P1240" s="12">
        <f t="shared" si="290"/>
        <v>3166256.86</v>
      </c>
      <c r="Q1240" s="12">
        <f t="shared" si="291"/>
        <v>1083.9061756244278</v>
      </c>
      <c r="R1240" s="12">
        <v>17606.61</v>
      </c>
      <c r="S1240" s="13">
        <v>43830</v>
      </c>
    </row>
    <row r="1241" spans="1:19" s="16" customFormat="1" x14ac:dyDescent="0.3">
      <c r="A1241" s="7">
        <v>199</v>
      </c>
      <c r="B1241" s="8" t="s">
        <v>1032</v>
      </c>
      <c r="C1241" s="9">
        <v>1982</v>
      </c>
      <c r="D1241" s="10">
        <v>0</v>
      </c>
      <c r="E1241" s="14" t="s">
        <v>69</v>
      </c>
      <c r="F1241" s="10">
        <v>5</v>
      </c>
      <c r="G1241" s="10">
        <v>8</v>
      </c>
      <c r="H1241" s="15">
        <v>7425.2</v>
      </c>
      <c r="I1241" s="15">
        <v>5212.2</v>
      </c>
      <c r="J1241" s="10">
        <v>5154.3999999999996</v>
      </c>
      <c r="K1241" s="11">
        <v>320</v>
      </c>
      <c r="L1241" s="25">
        <v>6049469.7300000004</v>
      </c>
      <c r="M1241" s="12">
        <v>0</v>
      </c>
      <c r="N1241" s="12">
        <v>0</v>
      </c>
      <c r="O1241" s="12">
        <f t="shared" si="289"/>
        <v>272226.14</v>
      </c>
      <c r="P1241" s="12">
        <f t="shared" si="290"/>
        <v>5777243.5900000008</v>
      </c>
      <c r="Q1241" s="12">
        <f t="shared" si="291"/>
        <v>1160.636531598941</v>
      </c>
      <c r="R1241" s="12">
        <v>17606.61</v>
      </c>
      <c r="S1241" s="13">
        <v>43830</v>
      </c>
    </row>
    <row r="1242" spans="1:19" s="16" customFormat="1" x14ac:dyDescent="0.3">
      <c r="A1242" s="7">
        <v>200</v>
      </c>
      <c r="B1242" s="8" t="s">
        <v>1033</v>
      </c>
      <c r="C1242" s="9">
        <v>1982</v>
      </c>
      <c r="D1242" s="10">
        <v>0</v>
      </c>
      <c r="E1242" s="14" t="s">
        <v>69</v>
      </c>
      <c r="F1242" s="10">
        <v>5</v>
      </c>
      <c r="G1242" s="10">
        <v>6</v>
      </c>
      <c r="H1242" s="15">
        <v>5595.8</v>
      </c>
      <c r="I1242" s="15">
        <v>4016.6</v>
      </c>
      <c r="J1242" s="10">
        <v>3784.9</v>
      </c>
      <c r="K1242" s="11">
        <v>281</v>
      </c>
      <c r="L1242" s="25">
        <v>9178282.7400000002</v>
      </c>
      <c r="M1242" s="12">
        <v>0</v>
      </c>
      <c r="N1242" s="12">
        <v>0</v>
      </c>
      <c r="O1242" s="12">
        <f t="shared" si="289"/>
        <v>413022.71999999997</v>
      </c>
      <c r="P1242" s="12">
        <f t="shared" si="290"/>
        <v>8765260.0199999996</v>
      </c>
      <c r="Q1242" s="12">
        <f t="shared" si="291"/>
        <v>2285.0875715779516</v>
      </c>
      <c r="R1242" s="12">
        <v>17606.61</v>
      </c>
      <c r="S1242" s="13">
        <v>43830</v>
      </c>
    </row>
    <row r="1243" spans="1:19" s="16" customFormat="1" x14ac:dyDescent="0.3">
      <c r="A1243" s="7">
        <v>201</v>
      </c>
      <c r="B1243" s="8" t="s">
        <v>1034</v>
      </c>
      <c r="C1243" s="9">
        <v>1982</v>
      </c>
      <c r="D1243" s="10">
        <v>0</v>
      </c>
      <c r="E1243" s="14" t="s">
        <v>69</v>
      </c>
      <c r="F1243" s="10">
        <v>5</v>
      </c>
      <c r="G1243" s="10">
        <v>6</v>
      </c>
      <c r="H1243" s="15">
        <v>5644.5</v>
      </c>
      <c r="I1243" s="15">
        <v>4006.2</v>
      </c>
      <c r="J1243" s="10">
        <v>3961</v>
      </c>
      <c r="K1243" s="11">
        <v>257</v>
      </c>
      <c r="L1243" s="25">
        <v>9130133.4299999997</v>
      </c>
      <c r="M1243" s="12">
        <v>0</v>
      </c>
      <c r="N1243" s="12">
        <v>0</v>
      </c>
      <c r="O1243" s="12">
        <f t="shared" si="289"/>
        <v>410856</v>
      </c>
      <c r="P1243" s="12">
        <f t="shared" si="290"/>
        <v>8719277.4299999997</v>
      </c>
      <c r="Q1243" s="12">
        <f t="shared" si="291"/>
        <v>2279.0009060955517</v>
      </c>
      <c r="R1243" s="12">
        <v>17606.61</v>
      </c>
      <c r="S1243" s="13">
        <v>43830</v>
      </c>
    </row>
    <row r="1244" spans="1:19" s="16" customFormat="1" x14ac:dyDescent="0.3">
      <c r="A1244" s="7">
        <v>202</v>
      </c>
      <c r="B1244" s="8" t="s">
        <v>1035</v>
      </c>
      <c r="C1244" s="9">
        <v>1982</v>
      </c>
      <c r="D1244" s="10">
        <v>0</v>
      </c>
      <c r="E1244" s="14" t="s">
        <v>69</v>
      </c>
      <c r="F1244" s="10">
        <v>5</v>
      </c>
      <c r="G1244" s="10">
        <v>4</v>
      </c>
      <c r="H1244" s="15">
        <v>2967.8</v>
      </c>
      <c r="I1244" s="15">
        <v>2576.9</v>
      </c>
      <c r="J1244" s="10">
        <v>2480.9</v>
      </c>
      <c r="K1244" s="11">
        <v>156</v>
      </c>
      <c r="L1244" s="25">
        <v>5269502.49</v>
      </c>
      <c r="M1244" s="12">
        <v>0</v>
      </c>
      <c r="N1244" s="12">
        <v>0</v>
      </c>
      <c r="O1244" s="12">
        <f t="shared" si="289"/>
        <v>237127.61</v>
      </c>
      <c r="P1244" s="12">
        <f t="shared" si="290"/>
        <v>5032374.88</v>
      </c>
      <c r="Q1244" s="12">
        <f t="shared" si="291"/>
        <v>2044.8998758197836</v>
      </c>
      <c r="R1244" s="12">
        <v>17606.61</v>
      </c>
      <c r="S1244" s="13">
        <v>43830</v>
      </c>
    </row>
    <row r="1245" spans="1:19" s="16" customFormat="1" x14ac:dyDescent="0.3">
      <c r="A1245" s="7">
        <v>203</v>
      </c>
      <c r="B1245" s="8" t="s">
        <v>1036</v>
      </c>
      <c r="C1245" s="9">
        <v>1982</v>
      </c>
      <c r="D1245" s="10">
        <v>0</v>
      </c>
      <c r="E1245" s="14" t="s">
        <v>69</v>
      </c>
      <c r="F1245" s="10">
        <v>5</v>
      </c>
      <c r="G1245" s="10">
        <v>6</v>
      </c>
      <c r="H1245" s="15">
        <v>5890.8</v>
      </c>
      <c r="I1245" s="15">
        <v>4193.3</v>
      </c>
      <c r="J1245" s="10">
        <v>3976.3</v>
      </c>
      <c r="K1245" s="11">
        <v>274</v>
      </c>
      <c r="L1245" s="25">
        <v>9283660.6600000001</v>
      </c>
      <c r="M1245" s="12">
        <v>0</v>
      </c>
      <c r="N1245" s="12">
        <v>0</v>
      </c>
      <c r="O1245" s="12">
        <f t="shared" si="289"/>
        <v>417764.73</v>
      </c>
      <c r="P1245" s="12">
        <f t="shared" si="290"/>
        <v>8865895.9299999997</v>
      </c>
      <c r="Q1245" s="12">
        <f t="shared" si="291"/>
        <v>2213.9271361457563</v>
      </c>
      <c r="R1245" s="12">
        <v>17606.61</v>
      </c>
      <c r="S1245" s="13">
        <v>43830</v>
      </c>
    </row>
    <row r="1246" spans="1:19" s="16" customFormat="1" x14ac:dyDescent="0.3">
      <c r="A1246" s="7">
        <v>204</v>
      </c>
      <c r="B1246" s="8" t="s">
        <v>1037</v>
      </c>
      <c r="C1246" s="9">
        <v>1982</v>
      </c>
      <c r="D1246" s="10">
        <v>0</v>
      </c>
      <c r="E1246" s="14" t="s">
        <v>69</v>
      </c>
      <c r="F1246" s="10">
        <v>5</v>
      </c>
      <c r="G1246" s="10">
        <v>6</v>
      </c>
      <c r="H1246" s="15">
        <v>5554.3</v>
      </c>
      <c r="I1246" s="15">
        <v>3920.4</v>
      </c>
      <c r="J1246" s="10">
        <v>3556.2</v>
      </c>
      <c r="K1246" s="11">
        <v>256</v>
      </c>
      <c r="L1246" s="25">
        <v>10078986.939999999</v>
      </c>
      <c r="M1246" s="12">
        <v>0</v>
      </c>
      <c r="N1246" s="12">
        <v>0</v>
      </c>
      <c r="O1246" s="12">
        <f t="shared" si="289"/>
        <v>453554.41</v>
      </c>
      <c r="P1246" s="12">
        <f t="shared" si="290"/>
        <v>9625432.5299999993</v>
      </c>
      <c r="Q1246" s="12">
        <f t="shared" si="291"/>
        <v>2570.9078002244669</v>
      </c>
      <c r="R1246" s="12">
        <v>17606.61</v>
      </c>
      <c r="S1246" s="13">
        <v>43830</v>
      </c>
    </row>
    <row r="1247" spans="1:19" s="16" customFormat="1" x14ac:dyDescent="0.3">
      <c r="A1247" s="7">
        <v>205</v>
      </c>
      <c r="B1247" s="8" t="s">
        <v>1038</v>
      </c>
      <c r="C1247" s="9">
        <v>1981</v>
      </c>
      <c r="D1247" s="10">
        <v>0</v>
      </c>
      <c r="E1247" s="14" t="s">
        <v>69</v>
      </c>
      <c r="F1247" s="10">
        <v>5</v>
      </c>
      <c r="G1247" s="10">
        <v>10</v>
      </c>
      <c r="H1247" s="15">
        <v>9328.2000000000007</v>
      </c>
      <c r="I1247" s="15">
        <v>8256.7999999999993</v>
      </c>
      <c r="J1247" s="10">
        <v>7680.2</v>
      </c>
      <c r="K1247" s="11">
        <v>317</v>
      </c>
      <c r="L1247" s="25">
        <v>20218954.050000001</v>
      </c>
      <c r="M1247" s="12">
        <v>0</v>
      </c>
      <c r="N1247" s="12">
        <v>0</v>
      </c>
      <c r="O1247" s="12">
        <f t="shared" si="289"/>
        <v>909852.93</v>
      </c>
      <c r="P1247" s="12">
        <f t="shared" si="290"/>
        <v>19309101.120000001</v>
      </c>
      <c r="Q1247" s="12">
        <f t="shared" si="291"/>
        <v>2448.763933969577</v>
      </c>
      <c r="R1247" s="12">
        <v>17606.61</v>
      </c>
      <c r="S1247" s="13">
        <v>43830</v>
      </c>
    </row>
    <row r="1248" spans="1:19" s="16" customFormat="1" x14ac:dyDescent="0.3">
      <c r="A1248" s="7">
        <v>206</v>
      </c>
      <c r="B1248" s="8" t="s">
        <v>1039</v>
      </c>
      <c r="C1248" s="9">
        <v>1978</v>
      </c>
      <c r="D1248" s="10">
        <v>0</v>
      </c>
      <c r="E1248" s="14" t="s">
        <v>69</v>
      </c>
      <c r="F1248" s="10">
        <v>5</v>
      </c>
      <c r="G1248" s="10">
        <v>8</v>
      </c>
      <c r="H1248" s="15">
        <v>7542.8</v>
      </c>
      <c r="I1248" s="15">
        <v>6629.3</v>
      </c>
      <c r="J1248" s="10">
        <v>6146.62</v>
      </c>
      <c r="K1248" s="11">
        <v>346</v>
      </c>
      <c r="L1248" s="25">
        <v>30944235.710000001</v>
      </c>
      <c r="M1248" s="12">
        <v>0</v>
      </c>
      <c r="N1248" s="12">
        <v>0</v>
      </c>
      <c r="O1248" s="12">
        <f t="shared" si="289"/>
        <v>1392490.61</v>
      </c>
      <c r="P1248" s="12">
        <f t="shared" si="290"/>
        <v>29551745.100000001</v>
      </c>
      <c r="Q1248" s="12">
        <f t="shared" si="291"/>
        <v>4667.7983663433542</v>
      </c>
      <c r="R1248" s="12">
        <v>17606.61</v>
      </c>
      <c r="S1248" s="13">
        <v>43830</v>
      </c>
    </row>
    <row r="1249" spans="1:19" s="16" customFormat="1" x14ac:dyDescent="0.3">
      <c r="A1249" s="7">
        <v>207</v>
      </c>
      <c r="B1249" s="8" t="s">
        <v>1040</v>
      </c>
      <c r="C1249" s="9">
        <v>1977</v>
      </c>
      <c r="D1249" s="10">
        <v>0</v>
      </c>
      <c r="E1249" s="14" t="s">
        <v>69</v>
      </c>
      <c r="F1249" s="10">
        <v>5</v>
      </c>
      <c r="G1249" s="10">
        <v>6</v>
      </c>
      <c r="H1249" s="15">
        <v>4944.1000000000004</v>
      </c>
      <c r="I1249" s="15">
        <v>4193.7</v>
      </c>
      <c r="J1249" s="10">
        <v>3835.8</v>
      </c>
      <c r="K1249" s="11">
        <v>245</v>
      </c>
      <c r="L1249" s="25">
        <v>13062061.15</v>
      </c>
      <c r="M1249" s="12">
        <v>0</v>
      </c>
      <c r="N1249" s="12">
        <v>0</v>
      </c>
      <c r="O1249" s="12">
        <f t="shared" si="289"/>
        <v>587792.75</v>
      </c>
      <c r="P1249" s="12">
        <f t="shared" si="290"/>
        <v>12474268.4</v>
      </c>
      <c r="Q1249" s="12">
        <f t="shared" si="291"/>
        <v>3114.6865894079215</v>
      </c>
      <c r="R1249" s="12">
        <v>17606.61</v>
      </c>
      <c r="S1249" s="13">
        <v>43830</v>
      </c>
    </row>
    <row r="1250" spans="1:19" s="16" customFormat="1" x14ac:dyDescent="0.3">
      <c r="A1250" s="7">
        <v>208</v>
      </c>
      <c r="B1250" s="8" t="s">
        <v>1041</v>
      </c>
      <c r="C1250" s="9">
        <v>1980</v>
      </c>
      <c r="D1250" s="10">
        <v>0</v>
      </c>
      <c r="E1250" s="14" t="s">
        <v>29</v>
      </c>
      <c r="F1250" s="10">
        <v>9</v>
      </c>
      <c r="G1250" s="10">
        <v>1</v>
      </c>
      <c r="H1250" s="15">
        <v>5733.2</v>
      </c>
      <c r="I1250" s="15">
        <v>3867.6</v>
      </c>
      <c r="J1250" s="10">
        <v>3388.79</v>
      </c>
      <c r="K1250" s="11">
        <v>283</v>
      </c>
      <c r="L1250" s="25">
        <v>20506787.870000001</v>
      </c>
      <c r="M1250" s="12">
        <v>0</v>
      </c>
      <c r="N1250" s="12">
        <v>0</v>
      </c>
      <c r="O1250" s="12">
        <f t="shared" si="289"/>
        <v>922805.45</v>
      </c>
      <c r="P1250" s="12">
        <f t="shared" si="290"/>
        <v>19583982.420000002</v>
      </c>
      <c r="Q1250" s="12">
        <f t="shared" si="291"/>
        <v>5302.1997802254637</v>
      </c>
      <c r="R1250" s="12">
        <v>29036.9</v>
      </c>
      <c r="S1250" s="13">
        <v>43830</v>
      </c>
    </row>
    <row r="1251" spans="1:19" s="16" customFormat="1" x14ac:dyDescent="0.3">
      <c r="A1251" s="7">
        <v>209</v>
      </c>
      <c r="B1251" s="8" t="s">
        <v>1042</v>
      </c>
      <c r="C1251" s="9">
        <v>1977</v>
      </c>
      <c r="D1251" s="10">
        <v>0</v>
      </c>
      <c r="E1251" s="14" t="s">
        <v>69</v>
      </c>
      <c r="F1251" s="10">
        <v>5</v>
      </c>
      <c r="G1251" s="10">
        <v>6</v>
      </c>
      <c r="H1251" s="15">
        <v>4491.8999999999996</v>
      </c>
      <c r="I1251" s="15">
        <v>3837.5</v>
      </c>
      <c r="J1251" s="10">
        <v>3624.38</v>
      </c>
      <c r="K1251" s="11">
        <v>248</v>
      </c>
      <c r="L1251" s="25">
        <v>9651347.7300000004</v>
      </c>
      <c r="M1251" s="12">
        <v>0</v>
      </c>
      <c r="N1251" s="12">
        <v>0</v>
      </c>
      <c r="O1251" s="12">
        <f t="shared" si="289"/>
        <v>434310.65</v>
      </c>
      <c r="P1251" s="12">
        <f t="shared" si="290"/>
        <v>9217037.0800000001</v>
      </c>
      <c r="Q1251" s="12">
        <f t="shared" si="291"/>
        <v>2515.0091804560261</v>
      </c>
      <c r="R1251" s="12">
        <v>17606.61</v>
      </c>
      <c r="S1251" s="13">
        <v>43830</v>
      </c>
    </row>
    <row r="1252" spans="1:19" s="16" customFormat="1" x14ac:dyDescent="0.3">
      <c r="A1252" s="7">
        <v>210</v>
      </c>
      <c r="B1252" s="8" t="s">
        <v>1043</v>
      </c>
      <c r="C1252" s="9">
        <v>1980</v>
      </c>
      <c r="D1252" s="10">
        <v>0</v>
      </c>
      <c r="E1252" s="14" t="s">
        <v>69</v>
      </c>
      <c r="F1252" s="10">
        <v>5</v>
      </c>
      <c r="G1252" s="10">
        <v>6</v>
      </c>
      <c r="H1252" s="15">
        <v>4493.1000000000004</v>
      </c>
      <c r="I1252" s="15">
        <v>4051.5</v>
      </c>
      <c r="J1252" s="10">
        <v>3915.7</v>
      </c>
      <c r="K1252" s="11">
        <v>305</v>
      </c>
      <c r="L1252" s="25">
        <v>7021046.9400000004</v>
      </c>
      <c r="M1252" s="12">
        <v>0</v>
      </c>
      <c r="N1252" s="12">
        <v>0</v>
      </c>
      <c r="O1252" s="12">
        <f t="shared" si="289"/>
        <v>315947.11</v>
      </c>
      <c r="P1252" s="12">
        <f t="shared" si="290"/>
        <v>6705099.8300000001</v>
      </c>
      <c r="Q1252" s="12">
        <f t="shared" si="291"/>
        <v>1732.9500037023327</v>
      </c>
      <c r="R1252" s="12">
        <v>17606.61</v>
      </c>
      <c r="S1252" s="13">
        <v>43830</v>
      </c>
    </row>
    <row r="1253" spans="1:19" s="16" customFormat="1" x14ac:dyDescent="0.3">
      <c r="A1253" s="7">
        <v>211</v>
      </c>
      <c r="B1253" s="8" t="s">
        <v>1044</v>
      </c>
      <c r="C1253" s="9">
        <v>1980</v>
      </c>
      <c r="D1253" s="10">
        <v>0</v>
      </c>
      <c r="E1253" s="14" t="s">
        <v>69</v>
      </c>
      <c r="F1253" s="10">
        <v>5</v>
      </c>
      <c r="G1253" s="10">
        <v>6</v>
      </c>
      <c r="H1253" s="15">
        <v>4404.8</v>
      </c>
      <c r="I1253" s="15">
        <v>3974.6</v>
      </c>
      <c r="J1253" s="10">
        <v>3857.9</v>
      </c>
      <c r="K1253" s="11">
        <v>280</v>
      </c>
      <c r="L1253" s="25">
        <v>9888649.5600000005</v>
      </c>
      <c r="M1253" s="12">
        <v>0</v>
      </c>
      <c r="N1253" s="12">
        <v>0</v>
      </c>
      <c r="O1253" s="12">
        <f t="shared" si="289"/>
        <v>444989.23</v>
      </c>
      <c r="P1253" s="12">
        <f t="shared" si="290"/>
        <v>9443660.3300000001</v>
      </c>
      <c r="Q1253" s="12">
        <f t="shared" si="291"/>
        <v>2487.9609419815833</v>
      </c>
      <c r="R1253" s="12">
        <v>17606.61</v>
      </c>
      <c r="S1253" s="13">
        <v>43830</v>
      </c>
    </row>
    <row r="1254" spans="1:19" s="16" customFormat="1" x14ac:dyDescent="0.3">
      <c r="A1254" s="7">
        <v>212</v>
      </c>
      <c r="B1254" s="8" t="s">
        <v>1045</v>
      </c>
      <c r="C1254" s="9">
        <v>1981</v>
      </c>
      <c r="D1254" s="10">
        <v>0</v>
      </c>
      <c r="E1254" s="14" t="s">
        <v>69</v>
      </c>
      <c r="F1254" s="10">
        <v>5</v>
      </c>
      <c r="G1254" s="10">
        <v>13</v>
      </c>
      <c r="H1254" s="15">
        <v>13634.8</v>
      </c>
      <c r="I1254" s="15">
        <v>11240.7</v>
      </c>
      <c r="J1254" s="10">
        <v>9862</v>
      </c>
      <c r="K1254" s="11">
        <v>490</v>
      </c>
      <c r="L1254" s="25">
        <v>27321403.640000001</v>
      </c>
      <c r="M1254" s="12">
        <v>0</v>
      </c>
      <c r="N1254" s="12">
        <v>0</v>
      </c>
      <c r="O1254" s="12">
        <f t="shared" si="289"/>
        <v>1229463.1599999999</v>
      </c>
      <c r="P1254" s="12">
        <f t="shared" si="290"/>
        <v>26091940.48</v>
      </c>
      <c r="Q1254" s="12">
        <f t="shared" si="291"/>
        <v>2430.5784906633926</v>
      </c>
      <c r="R1254" s="12">
        <v>17606.61</v>
      </c>
      <c r="S1254" s="13">
        <v>43830</v>
      </c>
    </row>
    <row r="1255" spans="1:19" s="16" customFormat="1" x14ac:dyDescent="0.3">
      <c r="A1255" s="7">
        <v>213</v>
      </c>
      <c r="B1255" s="8" t="s">
        <v>1046</v>
      </c>
      <c r="C1255" s="9">
        <v>1981</v>
      </c>
      <c r="D1255" s="10">
        <v>0</v>
      </c>
      <c r="E1255" s="14" t="s">
        <v>69</v>
      </c>
      <c r="F1255" s="10">
        <v>5</v>
      </c>
      <c r="G1255" s="10">
        <v>5</v>
      </c>
      <c r="H1255" s="15">
        <v>6056.1</v>
      </c>
      <c r="I1255" s="15">
        <v>5326</v>
      </c>
      <c r="J1255" s="10">
        <v>5326</v>
      </c>
      <c r="K1255" s="11">
        <v>317</v>
      </c>
      <c r="L1255" s="25">
        <v>21815136.210000001</v>
      </c>
      <c r="M1255" s="12">
        <v>0</v>
      </c>
      <c r="N1255" s="12">
        <v>0</v>
      </c>
      <c r="O1255" s="12">
        <f t="shared" si="289"/>
        <v>981681.13</v>
      </c>
      <c r="P1255" s="12">
        <f t="shared" si="290"/>
        <v>20833455.080000002</v>
      </c>
      <c r="Q1255" s="12">
        <f t="shared" si="291"/>
        <v>4095.9699981224185</v>
      </c>
      <c r="R1255" s="12">
        <v>17606.61</v>
      </c>
      <c r="S1255" s="13">
        <v>43830</v>
      </c>
    </row>
    <row r="1256" spans="1:19" s="16" customFormat="1" x14ac:dyDescent="0.3">
      <c r="A1256" s="7">
        <v>214</v>
      </c>
      <c r="B1256" s="8" t="s">
        <v>1047</v>
      </c>
      <c r="C1256" s="9">
        <v>1981</v>
      </c>
      <c r="D1256" s="10">
        <v>0</v>
      </c>
      <c r="E1256" s="14" t="s">
        <v>69</v>
      </c>
      <c r="F1256" s="10">
        <v>5</v>
      </c>
      <c r="G1256" s="10">
        <v>6</v>
      </c>
      <c r="H1256" s="15">
        <v>4586.3</v>
      </c>
      <c r="I1256" s="15">
        <v>3973.3</v>
      </c>
      <c r="J1256" s="10">
        <v>3752.2</v>
      </c>
      <c r="K1256" s="11">
        <v>250</v>
      </c>
      <c r="L1256" s="25">
        <v>16274517.609999999</v>
      </c>
      <c r="M1256" s="12">
        <v>0</v>
      </c>
      <c r="N1256" s="12">
        <v>0</v>
      </c>
      <c r="O1256" s="12">
        <f t="shared" si="289"/>
        <v>732353.29</v>
      </c>
      <c r="P1256" s="12">
        <f t="shared" si="290"/>
        <v>15542164.32</v>
      </c>
      <c r="Q1256" s="12">
        <f t="shared" si="291"/>
        <v>4095.9700022651195</v>
      </c>
      <c r="R1256" s="12">
        <v>17606.61</v>
      </c>
      <c r="S1256" s="13">
        <v>43830</v>
      </c>
    </row>
    <row r="1257" spans="1:19" s="16" customFormat="1" x14ac:dyDescent="0.3">
      <c r="A1257" s="7">
        <v>215</v>
      </c>
      <c r="B1257" s="8" t="s">
        <v>1048</v>
      </c>
      <c r="C1257" s="9">
        <v>1979</v>
      </c>
      <c r="D1257" s="10">
        <v>0</v>
      </c>
      <c r="E1257" s="14" t="s">
        <v>69</v>
      </c>
      <c r="F1257" s="10">
        <v>5</v>
      </c>
      <c r="G1257" s="10">
        <v>6</v>
      </c>
      <c r="H1257" s="15">
        <v>4668.5</v>
      </c>
      <c r="I1257" s="15">
        <v>3997.7</v>
      </c>
      <c r="J1257" s="10">
        <v>3849.7</v>
      </c>
      <c r="K1257" s="11">
        <v>233</v>
      </c>
      <c r="L1257" s="25">
        <v>12882778.810000001</v>
      </c>
      <c r="M1257" s="12">
        <v>0</v>
      </c>
      <c r="N1257" s="12">
        <v>0</v>
      </c>
      <c r="O1257" s="12">
        <f t="shared" si="289"/>
        <v>579725.05000000005</v>
      </c>
      <c r="P1257" s="12">
        <f t="shared" si="290"/>
        <v>12303053.76</v>
      </c>
      <c r="Q1257" s="12">
        <f t="shared" si="291"/>
        <v>3222.5476674087604</v>
      </c>
      <c r="R1257" s="12">
        <v>17606.61</v>
      </c>
      <c r="S1257" s="13">
        <v>43830</v>
      </c>
    </row>
    <row r="1258" spans="1:19" s="16" customFormat="1" x14ac:dyDescent="0.3">
      <c r="A1258" s="7">
        <v>216</v>
      </c>
      <c r="B1258" s="8" t="s">
        <v>1049</v>
      </c>
      <c r="C1258" s="9">
        <v>1981</v>
      </c>
      <c r="D1258" s="10">
        <v>0</v>
      </c>
      <c r="E1258" s="14" t="s">
        <v>69</v>
      </c>
      <c r="F1258" s="10">
        <v>5</v>
      </c>
      <c r="G1258" s="10">
        <v>8</v>
      </c>
      <c r="H1258" s="15">
        <v>5887.2</v>
      </c>
      <c r="I1258" s="15">
        <v>5301.4</v>
      </c>
      <c r="J1258" s="10">
        <v>5125.18</v>
      </c>
      <c r="K1258" s="11">
        <v>343</v>
      </c>
      <c r="L1258" s="25">
        <v>13215028.109999999</v>
      </c>
      <c r="M1258" s="12">
        <v>0</v>
      </c>
      <c r="N1258" s="12">
        <v>0</v>
      </c>
      <c r="O1258" s="12">
        <f t="shared" si="289"/>
        <v>594676.26</v>
      </c>
      <c r="P1258" s="12">
        <f t="shared" si="290"/>
        <v>12620351.85</v>
      </c>
      <c r="Q1258" s="12">
        <f t="shared" si="291"/>
        <v>2492.743069755159</v>
      </c>
      <c r="R1258" s="12">
        <v>17606.61</v>
      </c>
      <c r="S1258" s="13">
        <v>43830</v>
      </c>
    </row>
    <row r="1259" spans="1:19" s="16" customFormat="1" x14ac:dyDescent="0.3">
      <c r="A1259" s="7">
        <v>217</v>
      </c>
      <c r="B1259" s="8" t="s">
        <v>1050</v>
      </c>
      <c r="C1259" s="9">
        <v>1980</v>
      </c>
      <c r="D1259" s="10">
        <v>0</v>
      </c>
      <c r="E1259" s="14" t="s">
        <v>69</v>
      </c>
      <c r="F1259" s="10">
        <v>5</v>
      </c>
      <c r="G1259" s="10">
        <v>6</v>
      </c>
      <c r="H1259" s="15">
        <v>4444.8999999999996</v>
      </c>
      <c r="I1259" s="15">
        <v>4007.6</v>
      </c>
      <c r="J1259" s="10">
        <v>3855.39</v>
      </c>
      <c r="K1259" s="11">
        <v>272</v>
      </c>
      <c r="L1259" s="25">
        <v>9896848.8000000007</v>
      </c>
      <c r="M1259" s="12">
        <v>0</v>
      </c>
      <c r="N1259" s="12">
        <v>0</v>
      </c>
      <c r="O1259" s="12">
        <f t="shared" si="289"/>
        <v>445358.2</v>
      </c>
      <c r="P1259" s="12">
        <f t="shared" si="290"/>
        <v>9451490.6000000015</v>
      </c>
      <c r="Q1259" s="12">
        <f t="shared" si="291"/>
        <v>2469.5201117876036</v>
      </c>
      <c r="R1259" s="12">
        <v>17606.61</v>
      </c>
      <c r="S1259" s="13">
        <v>43830</v>
      </c>
    </row>
    <row r="1260" spans="1:19" s="16" customFormat="1" x14ac:dyDescent="0.3">
      <c r="A1260" s="7">
        <v>218</v>
      </c>
      <c r="B1260" s="8" t="s">
        <v>1051</v>
      </c>
      <c r="C1260" s="9">
        <v>1981</v>
      </c>
      <c r="D1260" s="10">
        <v>0</v>
      </c>
      <c r="E1260" s="14" t="s">
        <v>69</v>
      </c>
      <c r="F1260" s="10">
        <v>8</v>
      </c>
      <c r="G1260" s="10">
        <v>1</v>
      </c>
      <c r="H1260" s="15">
        <v>4912.5</v>
      </c>
      <c r="I1260" s="15">
        <v>3554</v>
      </c>
      <c r="J1260" s="10">
        <v>2467.1</v>
      </c>
      <c r="K1260" s="11">
        <v>276</v>
      </c>
      <c r="L1260" s="25">
        <v>610008.56000000006</v>
      </c>
      <c r="M1260" s="12">
        <v>0</v>
      </c>
      <c r="N1260" s="12">
        <v>0</v>
      </c>
      <c r="O1260" s="12">
        <f t="shared" si="289"/>
        <v>27450.39</v>
      </c>
      <c r="P1260" s="12">
        <f t="shared" si="290"/>
        <v>582558.17000000004</v>
      </c>
      <c r="Q1260" s="12">
        <f t="shared" si="291"/>
        <v>171.64000000000001</v>
      </c>
      <c r="R1260" s="12">
        <v>21030.3</v>
      </c>
      <c r="S1260" s="13">
        <v>43830</v>
      </c>
    </row>
    <row r="1261" spans="1:19" s="16" customFormat="1" x14ac:dyDescent="0.3">
      <c r="A1261" s="7">
        <v>219</v>
      </c>
      <c r="B1261" s="8" t="s">
        <v>1052</v>
      </c>
      <c r="C1261" s="9">
        <v>1979</v>
      </c>
      <c r="D1261" s="10">
        <v>0</v>
      </c>
      <c r="E1261" s="14" t="s">
        <v>69</v>
      </c>
      <c r="F1261" s="10">
        <v>5</v>
      </c>
      <c r="G1261" s="10">
        <v>6</v>
      </c>
      <c r="H1261" s="15">
        <v>4597.8</v>
      </c>
      <c r="I1261" s="15">
        <v>3977.1</v>
      </c>
      <c r="J1261" s="10">
        <v>3933.2</v>
      </c>
      <c r="K1261" s="11">
        <v>258</v>
      </c>
      <c r="L1261" s="25">
        <v>9937328.7799999993</v>
      </c>
      <c r="M1261" s="12">
        <v>0</v>
      </c>
      <c r="N1261" s="12">
        <v>0</v>
      </c>
      <c r="O1261" s="12">
        <f t="shared" si="289"/>
        <v>447179.8</v>
      </c>
      <c r="P1261" s="12">
        <f t="shared" si="290"/>
        <v>9490148.9799999986</v>
      </c>
      <c r="Q1261" s="12">
        <f t="shared" si="291"/>
        <v>2498.6368912021321</v>
      </c>
      <c r="R1261" s="12">
        <v>17606.61</v>
      </c>
      <c r="S1261" s="13">
        <v>43830</v>
      </c>
    </row>
    <row r="1262" spans="1:19" s="16" customFormat="1" x14ac:dyDescent="0.3">
      <c r="A1262" s="7">
        <v>220</v>
      </c>
      <c r="B1262" s="8" t="s">
        <v>1053</v>
      </c>
      <c r="C1262" s="9">
        <v>1978</v>
      </c>
      <c r="D1262" s="10">
        <v>0</v>
      </c>
      <c r="E1262" s="14" t="s">
        <v>69</v>
      </c>
      <c r="F1262" s="10">
        <v>5</v>
      </c>
      <c r="G1262" s="10">
        <v>4</v>
      </c>
      <c r="H1262" s="15">
        <v>3049</v>
      </c>
      <c r="I1262" s="15">
        <v>2652.6</v>
      </c>
      <c r="J1262" s="10">
        <v>2578.8000000000002</v>
      </c>
      <c r="K1262" s="11">
        <v>156</v>
      </c>
      <c r="L1262" s="25">
        <v>6810887.2400000002</v>
      </c>
      <c r="M1262" s="12">
        <v>0</v>
      </c>
      <c r="N1262" s="12">
        <v>0</v>
      </c>
      <c r="O1262" s="12">
        <f t="shared" si="289"/>
        <v>306489.93</v>
      </c>
      <c r="P1262" s="12">
        <f t="shared" si="290"/>
        <v>6504397.3100000005</v>
      </c>
      <c r="Q1262" s="12">
        <f t="shared" si="291"/>
        <v>2567.6269471461965</v>
      </c>
      <c r="R1262" s="12">
        <v>17606.61</v>
      </c>
      <c r="S1262" s="13">
        <v>43830</v>
      </c>
    </row>
    <row r="1263" spans="1:19" s="16" customFormat="1" x14ac:dyDescent="0.3">
      <c r="A1263" s="7">
        <v>221</v>
      </c>
      <c r="B1263" s="8" t="s">
        <v>1054</v>
      </c>
      <c r="C1263" s="9">
        <v>1979</v>
      </c>
      <c r="D1263" s="10">
        <v>0</v>
      </c>
      <c r="E1263" s="14" t="s">
        <v>69</v>
      </c>
      <c r="F1263" s="10">
        <v>5</v>
      </c>
      <c r="G1263" s="10">
        <v>4</v>
      </c>
      <c r="H1263" s="15">
        <v>3110.3</v>
      </c>
      <c r="I1263" s="15">
        <v>2671.3</v>
      </c>
      <c r="J1263" s="10">
        <v>2597.8000000000002</v>
      </c>
      <c r="K1263" s="11">
        <v>170</v>
      </c>
      <c r="L1263" s="25">
        <v>6742310.6900000004</v>
      </c>
      <c r="M1263" s="12">
        <v>0</v>
      </c>
      <c r="N1263" s="12">
        <v>0</v>
      </c>
      <c r="O1263" s="12">
        <f t="shared" si="289"/>
        <v>303403.98</v>
      </c>
      <c r="P1263" s="12">
        <f t="shared" si="290"/>
        <v>6438906.7100000009</v>
      </c>
      <c r="Q1263" s="12">
        <f t="shared" si="291"/>
        <v>2523.9810916033393</v>
      </c>
      <c r="R1263" s="12">
        <v>17606.61</v>
      </c>
      <c r="S1263" s="13">
        <v>43830</v>
      </c>
    </row>
    <row r="1264" spans="1:19" s="16" customFormat="1" x14ac:dyDescent="0.3">
      <c r="A1264" s="7">
        <v>222</v>
      </c>
      <c r="B1264" s="8" t="s">
        <v>1055</v>
      </c>
      <c r="C1264" s="9">
        <v>1979</v>
      </c>
      <c r="D1264" s="10">
        <v>0</v>
      </c>
      <c r="E1264" s="14" t="s">
        <v>29</v>
      </c>
      <c r="F1264" s="10">
        <v>9</v>
      </c>
      <c r="G1264" s="10">
        <v>1</v>
      </c>
      <c r="H1264" s="15">
        <v>3276.9</v>
      </c>
      <c r="I1264" s="15">
        <v>2943.8</v>
      </c>
      <c r="J1264" s="10">
        <v>1788.3</v>
      </c>
      <c r="K1264" s="11">
        <v>117</v>
      </c>
      <c r="L1264" s="25">
        <v>12404116.09</v>
      </c>
      <c r="M1264" s="12">
        <v>0</v>
      </c>
      <c r="N1264" s="12">
        <v>0</v>
      </c>
      <c r="O1264" s="12">
        <f t="shared" si="289"/>
        <v>558185.22</v>
      </c>
      <c r="P1264" s="12">
        <f t="shared" si="290"/>
        <v>11845930.869999999</v>
      </c>
      <c r="Q1264" s="12">
        <f t="shared" si="291"/>
        <v>4213.6409029145998</v>
      </c>
      <c r="R1264" s="12">
        <v>29036.9</v>
      </c>
      <c r="S1264" s="13">
        <v>43830</v>
      </c>
    </row>
    <row r="1265" spans="1:19" s="16" customFormat="1" x14ac:dyDescent="0.3">
      <c r="A1265" s="7">
        <v>223</v>
      </c>
      <c r="B1265" s="8" t="s">
        <v>1056</v>
      </c>
      <c r="C1265" s="9">
        <v>1982</v>
      </c>
      <c r="D1265" s="10">
        <v>0</v>
      </c>
      <c r="E1265" s="14" t="s">
        <v>29</v>
      </c>
      <c r="F1265" s="10">
        <v>5</v>
      </c>
      <c r="G1265" s="10">
        <v>6</v>
      </c>
      <c r="H1265" s="15">
        <v>4162.8</v>
      </c>
      <c r="I1265" s="15">
        <v>3993.9</v>
      </c>
      <c r="J1265" s="10">
        <v>3277.1</v>
      </c>
      <c r="K1265" s="11">
        <v>243</v>
      </c>
      <c r="L1265" s="25">
        <v>6921659.3600000003</v>
      </c>
      <c r="M1265" s="12">
        <v>0</v>
      </c>
      <c r="N1265" s="12">
        <v>0</v>
      </c>
      <c r="O1265" s="12">
        <f t="shared" si="289"/>
        <v>311474.67</v>
      </c>
      <c r="P1265" s="12">
        <f t="shared" si="290"/>
        <v>6610184.6900000004</v>
      </c>
      <c r="Q1265" s="12">
        <f t="shared" si="291"/>
        <v>1733.057753073437</v>
      </c>
      <c r="R1265" s="12">
        <v>27958.74</v>
      </c>
      <c r="S1265" s="13">
        <v>43830</v>
      </c>
    </row>
    <row r="1266" spans="1:19" s="16" customFormat="1" x14ac:dyDescent="0.3">
      <c r="A1266" s="7">
        <v>224</v>
      </c>
      <c r="B1266" s="8" t="s">
        <v>1057</v>
      </c>
      <c r="C1266" s="9">
        <v>1980</v>
      </c>
      <c r="D1266" s="10">
        <v>0</v>
      </c>
      <c r="E1266" s="14" t="s">
        <v>69</v>
      </c>
      <c r="F1266" s="10">
        <v>5</v>
      </c>
      <c r="G1266" s="10">
        <v>10</v>
      </c>
      <c r="H1266" s="15">
        <v>9365.1</v>
      </c>
      <c r="I1266" s="15">
        <v>8279.7000000000007</v>
      </c>
      <c r="J1266" s="10">
        <v>7558.9</v>
      </c>
      <c r="K1266" s="11">
        <v>312</v>
      </c>
      <c r="L1266" s="12">
        <v>10578624.73</v>
      </c>
      <c r="M1266" s="12">
        <v>0</v>
      </c>
      <c r="N1266" s="12">
        <v>0</v>
      </c>
      <c r="O1266" s="12">
        <f t="shared" si="289"/>
        <v>476038.11</v>
      </c>
      <c r="P1266" s="12">
        <f t="shared" si="290"/>
        <v>10102586.620000001</v>
      </c>
      <c r="Q1266" s="12">
        <f t="shared" si="291"/>
        <v>1277.6579743227412</v>
      </c>
      <c r="R1266" s="12">
        <v>17606.61</v>
      </c>
      <c r="S1266" s="13">
        <v>43830</v>
      </c>
    </row>
    <row r="1267" spans="1:19" s="16" customFormat="1" x14ac:dyDescent="0.3">
      <c r="A1267" s="7">
        <v>225</v>
      </c>
      <c r="B1267" s="8" t="s">
        <v>1058</v>
      </c>
      <c r="C1267" s="9">
        <v>1977</v>
      </c>
      <c r="D1267" s="10">
        <v>0</v>
      </c>
      <c r="E1267" s="14" t="s">
        <v>69</v>
      </c>
      <c r="F1267" s="10">
        <v>5</v>
      </c>
      <c r="G1267" s="10">
        <v>4</v>
      </c>
      <c r="H1267" s="15">
        <v>4053.8</v>
      </c>
      <c r="I1267" s="15">
        <v>3624.9</v>
      </c>
      <c r="J1267" s="10">
        <v>3370.9</v>
      </c>
      <c r="K1267" s="11">
        <v>135</v>
      </c>
      <c r="L1267" s="25">
        <v>5053017.54</v>
      </c>
      <c r="M1267" s="12">
        <v>0</v>
      </c>
      <c r="N1267" s="12">
        <v>0</v>
      </c>
      <c r="O1267" s="12">
        <f t="shared" si="289"/>
        <v>227385.79</v>
      </c>
      <c r="P1267" s="12">
        <f t="shared" si="290"/>
        <v>4825631.75</v>
      </c>
      <c r="Q1267" s="12">
        <f t="shared" ref="Q1267:Q1300" si="292">L1267/I1267</f>
        <v>1393.9743275676569</v>
      </c>
      <c r="R1267" s="12">
        <v>17606.61</v>
      </c>
      <c r="S1267" s="13">
        <v>43830</v>
      </c>
    </row>
    <row r="1268" spans="1:19" s="16" customFormat="1" x14ac:dyDescent="0.3">
      <c r="A1268" s="7">
        <v>226</v>
      </c>
      <c r="B1268" s="8" t="s">
        <v>1059</v>
      </c>
      <c r="C1268" s="9">
        <v>1977</v>
      </c>
      <c r="D1268" s="10">
        <v>0</v>
      </c>
      <c r="E1268" s="14" t="s">
        <v>69</v>
      </c>
      <c r="F1268" s="10">
        <v>5</v>
      </c>
      <c r="G1268" s="10">
        <v>4</v>
      </c>
      <c r="H1268" s="15">
        <v>3930.5</v>
      </c>
      <c r="I1268" s="15">
        <v>3506.8</v>
      </c>
      <c r="J1268" s="10">
        <v>3506.8</v>
      </c>
      <c r="K1268" s="11">
        <v>155</v>
      </c>
      <c r="L1268" s="12">
        <v>16411283.609999999</v>
      </c>
      <c r="M1268" s="12">
        <v>0</v>
      </c>
      <c r="N1268" s="12">
        <v>0</v>
      </c>
      <c r="O1268" s="12">
        <f t="shared" si="289"/>
        <v>738507.76</v>
      </c>
      <c r="P1268" s="12">
        <f t="shared" si="290"/>
        <v>15672775.85</v>
      </c>
      <c r="Q1268" s="12">
        <f t="shared" si="292"/>
        <v>4679.8459022470624</v>
      </c>
      <c r="R1268" s="12">
        <v>17606.61</v>
      </c>
      <c r="S1268" s="13">
        <v>43830</v>
      </c>
    </row>
    <row r="1269" spans="1:19" s="16" customFormat="1" x14ac:dyDescent="0.3">
      <c r="A1269" s="7">
        <v>227</v>
      </c>
      <c r="B1269" s="8" t="s">
        <v>1060</v>
      </c>
      <c r="C1269" s="9">
        <v>1978</v>
      </c>
      <c r="D1269" s="10">
        <v>0</v>
      </c>
      <c r="E1269" s="14" t="s">
        <v>69</v>
      </c>
      <c r="F1269" s="10">
        <v>5</v>
      </c>
      <c r="G1269" s="10">
        <v>6</v>
      </c>
      <c r="H1269" s="15">
        <v>5710.4</v>
      </c>
      <c r="I1269" s="15">
        <v>5058.8</v>
      </c>
      <c r="J1269" s="10">
        <v>4799.2</v>
      </c>
      <c r="K1269" s="11">
        <v>238</v>
      </c>
      <c r="L1269" s="25">
        <v>1465129.66</v>
      </c>
      <c r="M1269" s="12">
        <v>0</v>
      </c>
      <c r="N1269" s="12">
        <v>0</v>
      </c>
      <c r="O1269" s="12">
        <f t="shared" si="289"/>
        <v>65930.83</v>
      </c>
      <c r="P1269" s="12">
        <f t="shared" si="290"/>
        <v>1399198.8299999998</v>
      </c>
      <c r="Q1269" s="12">
        <f t="shared" si="292"/>
        <v>289.62000079070134</v>
      </c>
      <c r="R1269" s="12">
        <v>17606.61</v>
      </c>
      <c r="S1269" s="13">
        <v>43830</v>
      </c>
    </row>
    <row r="1270" spans="1:19" s="16" customFormat="1" x14ac:dyDescent="0.3">
      <c r="A1270" s="7">
        <v>228</v>
      </c>
      <c r="B1270" s="8" t="s">
        <v>1061</v>
      </c>
      <c r="C1270" s="9">
        <v>1978</v>
      </c>
      <c r="D1270" s="10">
        <v>0</v>
      </c>
      <c r="E1270" s="14" t="s">
        <v>69</v>
      </c>
      <c r="F1270" s="10">
        <v>5</v>
      </c>
      <c r="G1270" s="10">
        <v>1</v>
      </c>
      <c r="H1270" s="15">
        <v>1231.5999999999999</v>
      </c>
      <c r="I1270" s="15">
        <v>1083.5</v>
      </c>
      <c r="J1270" s="10">
        <v>1031.0999999999999</v>
      </c>
      <c r="K1270" s="11">
        <v>57</v>
      </c>
      <c r="L1270" s="25">
        <v>313803.27</v>
      </c>
      <c r="M1270" s="12">
        <v>0</v>
      </c>
      <c r="N1270" s="12">
        <v>0</v>
      </c>
      <c r="O1270" s="12">
        <f t="shared" si="289"/>
        <v>14121.15</v>
      </c>
      <c r="P1270" s="12">
        <f t="shared" si="290"/>
        <v>299682.12</v>
      </c>
      <c r="Q1270" s="12">
        <f t="shared" si="292"/>
        <v>289.62</v>
      </c>
      <c r="R1270" s="12">
        <v>17606.61</v>
      </c>
      <c r="S1270" s="13">
        <v>43830</v>
      </c>
    </row>
    <row r="1271" spans="1:19" s="16" customFormat="1" x14ac:dyDescent="0.3">
      <c r="A1271" s="7">
        <v>229</v>
      </c>
      <c r="B1271" s="8" t="s">
        <v>1062</v>
      </c>
      <c r="C1271" s="9">
        <v>1982</v>
      </c>
      <c r="D1271" s="10">
        <v>0</v>
      </c>
      <c r="E1271" s="14" t="s">
        <v>69</v>
      </c>
      <c r="F1271" s="10">
        <v>5</v>
      </c>
      <c r="G1271" s="10">
        <v>7</v>
      </c>
      <c r="H1271" s="15">
        <v>6929.7</v>
      </c>
      <c r="I1271" s="15">
        <v>6179.9</v>
      </c>
      <c r="J1271" s="10">
        <v>5960.6</v>
      </c>
      <c r="K1271" s="11">
        <v>289</v>
      </c>
      <c r="L1271" s="25">
        <v>8337413.0199999996</v>
      </c>
      <c r="M1271" s="12">
        <v>0</v>
      </c>
      <c r="N1271" s="12">
        <v>0</v>
      </c>
      <c r="O1271" s="12">
        <f t="shared" si="289"/>
        <v>375183.59</v>
      </c>
      <c r="P1271" s="12">
        <f t="shared" si="290"/>
        <v>7962229.4299999997</v>
      </c>
      <c r="Q1271" s="12">
        <f t="shared" si="292"/>
        <v>1349.1177883137268</v>
      </c>
      <c r="R1271" s="12">
        <v>17606.61</v>
      </c>
      <c r="S1271" s="13">
        <v>43830</v>
      </c>
    </row>
    <row r="1272" spans="1:19" s="16" customFormat="1" x14ac:dyDescent="0.3">
      <c r="A1272" s="7">
        <v>230</v>
      </c>
      <c r="B1272" s="8" t="s">
        <v>1063</v>
      </c>
      <c r="C1272" s="9">
        <v>1977</v>
      </c>
      <c r="D1272" s="10">
        <v>0</v>
      </c>
      <c r="E1272" s="14" t="s">
        <v>69</v>
      </c>
      <c r="F1272" s="10">
        <v>5</v>
      </c>
      <c r="G1272" s="10">
        <v>1</v>
      </c>
      <c r="H1272" s="15">
        <v>6404.6</v>
      </c>
      <c r="I1272" s="15">
        <v>5251.9</v>
      </c>
      <c r="J1272" s="10">
        <v>4204.67</v>
      </c>
      <c r="K1272" s="11">
        <v>295</v>
      </c>
      <c r="L1272" s="25">
        <v>20351877.640000001</v>
      </c>
      <c r="M1272" s="12">
        <v>0</v>
      </c>
      <c r="N1272" s="12">
        <v>0</v>
      </c>
      <c r="O1272" s="12">
        <f t="shared" si="289"/>
        <v>915834.49</v>
      </c>
      <c r="P1272" s="12">
        <f t="shared" si="290"/>
        <v>19436043.150000002</v>
      </c>
      <c r="Q1272" s="12">
        <f t="shared" si="292"/>
        <v>3875.1456882271182</v>
      </c>
      <c r="R1272" s="12">
        <v>17606.61</v>
      </c>
      <c r="S1272" s="13">
        <v>43830</v>
      </c>
    </row>
    <row r="1273" spans="1:19" s="16" customFormat="1" x14ac:dyDescent="0.3">
      <c r="A1273" s="7">
        <v>231</v>
      </c>
      <c r="B1273" s="8" t="s">
        <v>1064</v>
      </c>
      <c r="C1273" s="9">
        <v>1981</v>
      </c>
      <c r="D1273" s="10">
        <v>0</v>
      </c>
      <c r="E1273" s="14" t="s">
        <v>69</v>
      </c>
      <c r="F1273" s="10">
        <v>5</v>
      </c>
      <c r="G1273" s="10">
        <v>8</v>
      </c>
      <c r="H1273" s="15">
        <v>8981.2999999999993</v>
      </c>
      <c r="I1273" s="15">
        <v>6771.5</v>
      </c>
      <c r="J1273" s="10">
        <v>5460.4</v>
      </c>
      <c r="K1273" s="11">
        <v>264</v>
      </c>
      <c r="L1273" s="25">
        <v>26643894.670000002</v>
      </c>
      <c r="M1273" s="12">
        <v>0</v>
      </c>
      <c r="N1273" s="12">
        <v>0</v>
      </c>
      <c r="O1273" s="12">
        <f t="shared" si="289"/>
        <v>1198975.26</v>
      </c>
      <c r="P1273" s="12">
        <f t="shared" si="290"/>
        <v>25444919.41</v>
      </c>
      <c r="Q1273" s="12">
        <f t="shared" si="292"/>
        <v>3934.7108720372153</v>
      </c>
      <c r="R1273" s="12">
        <v>17606.61</v>
      </c>
      <c r="S1273" s="13">
        <v>43830</v>
      </c>
    </row>
    <row r="1274" spans="1:19" s="16" customFormat="1" x14ac:dyDescent="0.3">
      <c r="A1274" s="7">
        <v>232</v>
      </c>
      <c r="B1274" s="8" t="s">
        <v>1065</v>
      </c>
      <c r="C1274" s="9">
        <v>1982</v>
      </c>
      <c r="D1274" s="10">
        <v>0</v>
      </c>
      <c r="E1274" s="14" t="s">
        <v>69</v>
      </c>
      <c r="F1274" s="10">
        <v>5</v>
      </c>
      <c r="G1274" s="10">
        <v>6</v>
      </c>
      <c r="H1274" s="15">
        <v>4501.8999999999996</v>
      </c>
      <c r="I1274" s="15">
        <v>4030</v>
      </c>
      <c r="J1274" s="10">
        <v>3968.6</v>
      </c>
      <c r="K1274" s="11">
        <v>206</v>
      </c>
      <c r="L1274" s="25">
        <v>10054838.390000001</v>
      </c>
      <c r="M1274" s="12">
        <v>0</v>
      </c>
      <c r="N1274" s="12">
        <v>0</v>
      </c>
      <c r="O1274" s="12">
        <f t="shared" si="289"/>
        <v>452467.73</v>
      </c>
      <c r="P1274" s="12">
        <f t="shared" si="290"/>
        <v>9602370.6600000001</v>
      </c>
      <c r="Q1274" s="12">
        <f t="shared" si="292"/>
        <v>2494.9971191066998</v>
      </c>
      <c r="R1274" s="12">
        <v>17606.61</v>
      </c>
      <c r="S1274" s="13">
        <v>43830</v>
      </c>
    </row>
    <row r="1275" spans="1:19" s="16" customFormat="1" x14ac:dyDescent="0.3">
      <c r="A1275" s="7">
        <v>233</v>
      </c>
      <c r="B1275" s="8" t="s">
        <v>1066</v>
      </c>
      <c r="C1275" s="9">
        <v>1982</v>
      </c>
      <c r="D1275" s="10">
        <v>0</v>
      </c>
      <c r="E1275" s="14" t="s">
        <v>69</v>
      </c>
      <c r="F1275" s="10">
        <v>5</v>
      </c>
      <c r="G1275" s="10">
        <v>6</v>
      </c>
      <c r="H1275" s="15">
        <v>4926.7</v>
      </c>
      <c r="I1275" s="15">
        <v>4526.8</v>
      </c>
      <c r="J1275" s="10">
        <v>4328.6000000000004</v>
      </c>
      <c r="K1275" s="11">
        <v>248</v>
      </c>
      <c r="L1275" s="25">
        <v>3679929.28</v>
      </c>
      <c r="M1275" s="12">
        <v>0</v>
      </c>
      <c r="N1275" s="12">
        <v>0</v>
      </c>
      <c r="O1275" s="12">
        <f t="shared" si="289"/>
        <v>165596.82</v>
      </c>
      <c r="P1275" s="12">
        <f t="shared" si="290"/>
        <v>3514332.46</v>
      </c>
      <c r="Q1275" s="12">
        <f t="shared" si="292"/>
        <v>812.92066802156046</v>
      </c>
      <c r="R1275" s="12">
        <v>17606.61</v>
      </c>
      <c r="S1275" s="13">
        <v>43830</v>
      </c>
    </row>
    <row r="1276" spans="1:19" s="16" customFormat="1" x14ac:dyDescent="0.3">
      <c r="A1276" s="7">
        <v>234</v>
      </c>
      <c r="B1276" s="8" t="s">
        <v>1067</v>
      </c>
      <c r="C1276" s="9">
        <v>1978</v>
      </c>
      <c r="D1276" s="10">
        <v>0</v>
      </c>
      <c r="E1276" s="14" t="s">
        <v>69</v>
      </c>
      <c r="F1276" s="10">
        <v>5</v>
      </c>
      <c r="G1276" s="10">
        <v>6</v>
      </c>
      <c r="H1276" s="15">
        <v>5911.3</v>
      </c>
      <c r="I1276" s="15">
        <v>5080.7</v>
      </c>
      <c r="J1276" s="10">
        <v>4520.3</v>
      </c>
      <c r="K1276" s="11">
        <v>222</v>
      </c>
      <c r="L1276" s="25">
        <v>3240368.85</v>
      </c>
      <c r="M1276" s="12">
        <v>0</v>
      </c>
      <c r="N1276" s="12">
        <v>0</v>
      </c>
      <c r="O1276" s="12">
        <f t="shared" si="289"/>
        <v>145816.6</v>
      </c>
      <c r="P1276" s="12">
        <f t="shared" si="290"/>
        <v>3094552.25</v>
      </c>
      <c r="Q1276" s="12">
        <f t="shared" si="292"/>
        <v>637.78000078729315</v>
      </c>
      <c r="R1276" s="12">
        <v>17606.61</v>
      </c>
      <c r="S1276" s="13">
        <v>43830</v>
      </c>
    </row>
    <row r="1277" spans="1:19" s="16" customFormat="1" x14ac:dyDescent="0.3">
      <c r="A1277" s="7">
        <v>235</v>
      </c>
      <c r="B1277" s="8" t="s">
        <v>1068</v>
      </c>
      <c r="C1277" s="9">
        <v>1981</v>
      </c>
      <c r="D1277" s="10">
        <v>0</v>
      </c>
      <c r="E1277" s="14" t="s">
        <v>69</v>
      </c>
      <c r="F1277" s="10">
        <v>5</v>
      </c>
      <c r="G1277" s="10">
        <v>6</v>
      </c>
      <c r="H1277" s="15">
        <v>4572.01</v>
      </c>
      <c r="I1277" s="15">
        <v>3997.8</v>
      </c>
      <c r="J1277" s="10">
        <v>3698.9</v>
      </c>
      <c r="K1277" s="11">
        <v>244</v>
      </c>
      <c r="L1277" s="25">
        <v>8887356.7200000007</v>
      </c>
      <c r="M1277" s="12">
        <v>0</v>
      </c>
      <c r="N1277" s="12">
        <v>0</v>
      </c>
      <c r="O1277" s="12">
        <f t="shared" si="289"/>
        <v>399931.05</v>
      </c>
      <c r="P1277" s="12">
        <f t="shared" si="290"/>
        <v>8487425.6699999999</v>
      </c>
      <c r="Q1277" s="12">
        <f t="shared" si="292"/>
        <v>2223.0618640252137</v>
      </c>
      <c r="R1277" s="12">
        <v>17606.61</v>
      </c>
      <c r="S1277" s="13">
        <v>43830</v>
      </c>
    </row>
    <row r="1278" spans="1:19" s="16" customFormat="1" x14ac:dyDescent="0.3">
      <c r="A1278" s="7">
        <v>236</v>
      </c>
      <c r="B1278" s="8" t="s">
        <v>1069</v>
      </c>
      <c r="C1278" s="9">
        <v>1981</v>
      </c>
      <c r="D1278" s="10">
        <v>0</v>
      </c>
      <c r="E1278" s="14" t="s">
        <v>69</v>
      </c>
      <c r="F1278" s="10">
        <v>5</v>
      </c>
      <c r="G1278" s="10">
        <v>6</v>
      </c>
      <c r="H1278" s="15">
        <v>4501.5</v>
      </c>
      <c r="I1278" s="15">
        <v>3948.6</v>
      </c>
      <c r="J1278" s="10">
        <v>3817</v>
      </c>
      <c r="K1278" s="11">
        <v>249</v>
      </c>
      <c r="L1278" s="25">
        <v>10066103.210000001</v>
      </c>
      <c r="M1278" s="12">
        <v>0</v>
      </c>
      <c r="N1278" s="12">
        <v>0</v>
      </c>
      <c r="O1278" s="12">
        <f t="shared" si="289"/>
        <v>452974.64</v>
      </c>
      <c r="P1278" s="12">
        <f t="shared" si="290"/>
        <v>9613128.5700000003</v>
      </c>
      <c r="Q1278" s="12">
        <f t="shared" si="292"/>
        <v>2549.2841032264605</v>
      </c>
      <c r="R1278" s="12">
        <v>17606.61</v>
      </c>
      <c r="S1278" s="13">
        <v>43830</v>
      </c>
    </row>
    <row r="1279" spans="1:19" s="16" customFormat="1" x14ac:dyDescent="0.3">
      <c r="A1279" s="7">
        <v>237</v>
      </c>
      <c r="B1279" s="8" t="s">
        <v>1070</v>
      </c>
      <c r="C1279" s="9">
        <v>1982</v>
      </c>
      <c r="D1279" s="10">
        <v>0</v>
      </c>
      <c r="E1279" s="14" t="s">
        <v>69</v>
      </c>
      <c r="F1279" s="10">
        <v>5</v>
      </c>
      <c r="G1279" s="10">
        <v>6</v>
      </c>
      <c r="H1279" s="15">
        <v>5855.3</v>
      </c>
      <c r="I1279" s="15">
        <v>5094.2</v>
      </c>
      <c r="J1279" s="10">
        <v>4459.8999999999996</v>
      </c>
      <c r="K1279" s="11">
        <v>248</v>
      </c>
      <c r="L1279" s="25">
        <v>6209284.4500000002</v>
      </c>
      <c r="M1279" s="12">
        <v>0</v>
      </c>
      <c r="N1279" s="12">
        <v>0</v>
      </c>
      <c r="O1279" s="12">
        <f t="shared" si="289"/>
        <v>279417.8</v>
      </c>
      <c r="P1279" s="12">
        <f t="shared" si="290"/>
        <v>5929866.6500000004</v>
      </c>
      <c r="Q1279" s="12">
        <f t="shared" si="292"/>
        <v>1218.8929468807664</v>
      </c>
      <c r="R1279" s="12">
        <v>17606.61</v>
      </c>
      <c r="S1279" s="13">
        <v>43830</v>
      </c>
    </row>
    <row r="1280" spans="1:19" s="16" customFormat="1" x14ac:dyDescent="0.3">
      <c r="A1280" s="7">
        <v>238</v>
      </c>
      <c r="B1280" s="8" t="s">
        <v>1071</v>
      </c>
      <c r="C1280" s="9">
        <v>1981</v>
      </c>
      <c r="D1280" s="10">
        <v>0</v>
      </c>
      <c r="E1280" s="14" t="s">
        <v>69</v>
      </c>
      <c r="F1280" s="10">
        <v>5</v>
      </c>
      <c r="G1280" s="10">
        <v>6</v>
      </c>
      <c r="H1280" s="15">
        <v>5852.6</v>
      </c>
      <c r="I1280" s="15">
        <v>5025.5</v>
      </c>
      <c r="J1280" s="10">
        <v>4973.3</v>
      </c>
      <c r="K1280" s="11">
        <v>217</v>
      </c>
      <c r="L1280" s="25">
        <v>6880676.6900000004</v>
      </c>
      <c r="M1280" s="12">
        <v>0</v>
      </c>
      <c r="N1280" s="12">
        <v>0</v>
      </c>
      <c r="O1280" s="12">
        <f t="shared" si="289"/>
        <v>309630.45</v>
      </c>
      <c r="P1280" s="12">
        <f t="shared" si="290"/>
        <v>6571046.2400000002</v>
      </c>
      <c r="Q1280" s="12">
        <f t="shared" si="292"/>
        <v>1369.152659436872</v>
      </c>
      <c r="R1280" s="12">
        <v>17606.61</v>
      </c>
      <c r="S1280" s="13">
        <v>43830</v>
      </c>
    </row>
    <row r="1281" spans="1:19" s="16" customFormat="1" x14ac:dyDescent="0.3">
      <c r="A1281" s="7">
        <v>239</v>
      </c>
      <c r="B1281" s="8" t="s">
        <v>1072</v>
      </c>
      <c r="C1281" s="9">
        <v>1979</v>
      </c>
      <c r="D1281" s="10">
        <v>0</v>
      </c>
      <c r="E1281" s="14" t="s">
        <v>69</v>
      </c>
      <c r="F1281" s="10">
        <v>5</v>
      </c>
      <c r="G1281" s="10">
        <v>6</v>
      </c>
      <c r="H1281" s="15">
        <v>4665</v>
      </c>
      <c r="I1281" s="15">
        <v>4023.5</v>
      </c>
      <c r="J1281" s="10">
        <v>3674.58</v>
      </c>
      <c r="K1281" s="11">
        <v>265</v>
      </c>
      <c r="L1281" s="25">
        <v>12772303.460000001</v>
      </c>
      <c r="M1281" s="12">
        <v>0</v>
      </c>
      <c r="N1281" s="12">
        <v>0</v>
      </c>
      <c r="O1281" s="12">
        <f t="shared" si="289"/>
        <v>574753.66</v>
      </c>
      <c r="P1281" s="12">
        <f t="shared" si="290"/>
        <v>12197549.800000001</v>
      </c>
      <c r="Q1281" s="12">
        <f t="shared" si="292"/>
        <v>3174.4261115943832</v>
      </c>
      <c r="R1281" s="12">
        <v>17606.61</v>
      </c>
      <c r="S1281" s="13">
        <v>43830</v>
      </c>
    </row>
    <row r="1282" spans="1:19" s="16" customFormat="1" x14ac:dyDescent="0.3">
      <c r="A1282" s="7">
        <v>240</v>
      </c>
      <c r="B1282" s="8" t="s">
        <v>1073</v>
      </c>
      <c r="C1282" s="9">
        <v>1981</v>
      </c>
      <c r="D1282" s="10">
        <v>0</v>
      </c>
      <c r="E1282" s="14" t="s">
        <v>69</v>
      </c>
      <c r="F1282" s="10">
        <v>5</v>
      </c>
      <c r="G1282" s="10">
        <v>4</v>
      </c>
      <c r="H1282" s="15">
        <v>3451.7</v>
      </c>
      <c r="I1282" s="15">
        <v>3077.8</v>
      </c>
      <c r="J1282" s="15">
        <v>3077.8</v>
      </c>
      <c r="K1282" s="11">
        <v>152</v>
      </c>
      <c r="L1282" s="25">
        <v>9330206.3200000003</v>
      </c>
      <c r="M1282" s="12">
        <v>0</v>
      </c>
      <c r="N1282" s="12">
        <v>0</v>
      </c>
      <c r="O1282" s="12">
        <f t="shared" si="289"/>
        <v>419859.28</v>
      </c>
      <c r="P1282" s="12">
        <f t="shared" si="290"/>
        <v>8910347.040000001</v>
      </c>
      <c r="Q1282" s="12">
        <f t="shared" si="292"/>
        <v>3031.453089869387</v>
      </c>
      <c r="R1282" s="12">
        <v>17606.61</v>
      </c>
      <c r="S1282" s="13">
        <v>43830</v>
      </c>
    </row>
    <row r="1283" spans="1:19" s="16" customFormat="1" x14ac:dyDescent="0.3">
      <c r="A1283" s="7">
        <v>241</v>
      </c>
      <c r="B1283" s="8" t="s">
        <v>1074</v>
      </c>
      <c r="C1283" s="9">
        <v>1981</v>
      </c>
      <c r="D1283" s="10">
        <v>0</v>
      </c>
      <c r="E1283" s="14" t="s">
        <v>69</v>
      </c>
      <c r="F1283" s="10">
        <v>5</v>
      </c>
      <c r="G1283" s="10">
        <v>4</v>
      </c>
      <c r="H1283" s="15">
        <v>3096.1</v>
      </c>
      <c r="I1283" s="15">
        <v>2731.5</v>
      </c>
      <c r="J1283" s="10">
        <v>2563.8000000000002</v>
      </c>
      <c r="K1283" s="11">
        <v>154</v>
      </c>
      <c r="L1283" s="25">
        <v>13194947.289999999</v>
      </c>
      <c r="M1283" s="12">
        <v>0</v>
      </c>
      <c r="N1283" s="12">
        <v>0</v>
      </c>
      <c r="O1283" s="12">
        <f t="shared" si="289"/>
        <v>593772.63</v>
      </c>
      <c r="P1283" s="12">
        <f t="shared" si="290"/>
        <v>12601174.659999998</v>
      </c>
      <c r="Q1283" s="12">
        <f t="shared" si="292"/>
        <v>4830.6598169503932</v>
      </c>
      <c r="R1283" s="12">
        <v>17606.61</v>
      </c>
      <c r="S1283" s="13">
        <v>43830</v>
      </c>
    </row>
    <row r="1284" spans="1:19" s="16" customFormat="1" x14ac:dyDescent="0.3">
      <c r="A1284" s="7">
        <v>242</v>
      </c>
      <c r="B1284" s="8" t="s">
        <v>1075</v>
      </c>
      <c r="C1284" s="9">
        <v>1982</v>
      </c>
      <c r="D1284" s="10">
        <v>0</v>
      </c>
      <c r="E1284" s="14" t="s">
        <v>69</v>
      </c>
      <c r="F1284" s="10">
        <v>9</v>
      </c>
      <c r="G1284" s="10">
        <v>3</v>
      </c>
      <c r="H1284" s="15">
        <v>8225.7999999999993</v>
      </c>
      <c r="I1284" s="15">
        <v>5547.1</v>
      </c>
      <c r="J1284" s="15">
        <v>5547.1</v>
      </c>
      <c r="K1284" s="11">
        <v>261</v>
      </c>
      <c r="L1284" s="25">
        <v>6657273.3399999999</v>
      </c>
      <c r="M1284" s="12">
        <v>0</v>
      </c>
      <c r="N1284" s="12">
        <v>0</v>
      </c>
      <c r="O1284" s="12">
        <f t="shared" si="289"/>
        <v>299577.3</v>
      </c>
      <c r="P1284" s="12">
        <f t="shared" si="290"/>
        <v>6357696.04</v>
      </c>
      <c r="Q1284" s="12">
        <f t="shared" si="292"/>
        <v>1200.1358078996232</v>
      </c>
      <c r="R1284" s="12">
        <v>21030.3</v>
      </c>
      <c r="S1284" s="13">
        <v>43830</v>
      </c>
    </row>
    <row r="1285" spans="1:19" s="16" customFormat="1" x14ac:dyDescent="0.3">
      <c r="A1285" s="7">
        <v>243</v>
      </c>
      <c r="B1285" s="8" t="s">
        <v>1076</v>
      </c>
      <c r="C1285" s="9">
        <v>1979</v>
      </c>
      <c r="D1285" s="10">
        <v>0</v>
      </c>
      <c r="E1285" s="14" t="s">
        <v>69</v>
      </c>
      <c r="F1285" s="10">
        <v>5</v>
      </c>
      <c r="G1285" s="10">
        <v>6</v>
      </c>
      <c r="H1285" s="15">
        <v>5319.3</v>
      </c>
      <c r="I1285" s="15">
        <v>4653.1000000000004</v>
      </c>
      <c r="J1285" s="10">
        <v>4653.1000000000004</v>
      </c>
      <c r="K1285" s="11">
        <v>257</v>
      </c>
      <c r="L1285" s="25">
        <v>6305101.7599999998</v>
      </c>
      <c r="M1285" s="12">
        <v>0</v>
      </c>
      <c r="N1285" s="12">
        <v>0</v>
      </c>
      <c r="O1285" s="12">
        <f t="shared" si="289"/>
        <v>283729.58</v>
      </c>
      <c r="P1285" s="12">
        <f t="shared" si="290"/>
        <v>6021372.1799999997</v>
      </c>
      <c r="Q1285" s="12">
        <f t="shared" si="292"/>
        <v>1355.0325073606841</v>
      </c>
      <c r="R1285" s="12">
        <v>17606.61</v>
      </c>
      <c r="S1285" s="13">
        <v>43830</v>
      </c>
    </row>
    <row r="1286" spans="1:19" s="16" customFormat="1" x14ac:dyDescent="0.3">
      <c r="A1286" s="7">
        <v>244</v>
      </c>
      <c r="B1286" s="8" t="s">
        <v>1077</v>
      </c>
      <c r="C1286" s="9">
        <v>1982</v>
      </c>
      <c r="D1286" s="10">
        <v>0</v>
      </c>
      <c r="E1286" s="14" t="s">
        <v>69</v>
      </c>
      <c r="F1286" s="10">
        <v>5</v>
      </c>
      <c r="G1286" s="10">
        <v>6</v>
      </c>
      <c r="H1286" s="15">
        <v>5093.1000000000004</v>
      </c>
      <c r="I1286" s="15">
        <v>4564</v>
      </c>
      <c r="J1286" s="10">
        <v>4241.03</v>
      </c>
      <c r="K1286" s="11">
        <v>198</v>
      </c>
      <c r="L1286" s="25">
        <v>10804655.720000001</v>
      </c>
      <c r="M1286" s="12">
        <v>0</v>
      </c>
      <c r="N1286" s="12">
        <v>0</v>
      </c>
      <c r="O1286" s="12">
        <f t="shared" si="289"/>
        <v>486209.51</v>
      </c>
      <c r="P1286" s="12">
        <f t="shared" si="290"/>
        <v>10318446.210000001</v>
      </c>
      <c r="Q1286" s="12">
        <f t="shared" si="292"/>
        <v>2367.3654075372483</v>
      </c>
      <c r="R1286" s="12">
        <v>17606.61</v>
      </c>
      <c r="S1286" s="13">
        <v>43830</v>
      </c>
    </row>
    <row r="1287" spans="1:19" s="16" customFormat="1" x14ac:dyDescent="0.3">
      <c r="A1287" s="7">
        <v>245</v>
      </c>
      <c r="B1287" s="8" t="s">
        <v>1078</v>
      </c>
      <c r="C1287" s="9">
        <v>1981</v>
      </c>
      <c r="D1287" s="10">
        <v>0</v>
      </c>
      <c r="E1287" s="14" t="s">
        <v>69</v>
      </c>
      <c r="F1287" s="10">
        <v>5</v>
      </c>
      <c r="G1287" s="10">
        <v>1</v>
      </c>
      <c r="H1287" s="15">
        <v>1280.5999999999999</v>
      </c>
      <c r="I1287" s="15">
        <v>1091</v>
      </c>
      <c r="J1287" s="10">
        <v>1038.4000000000001</v>
      </c>
      <c r="K1287" s="11">
        <v>55</v>
      </c>
      <c r="L1287" s="25">
        <v>7382739.4800000004</v>
      </c>
      <c r="M1287" s="12">
        <v>0</v>
      </c>
      <c r="N1287" s="12">
        <v>0</v>
      </c>
      <c r="O1287" s="12">
        <f t="shared" si="289"/>
        <v>332223.28000000003</v>
      </c>
      <c r="P1287" s="12">
        <f t="shared" si="290"/>
        <v>7050516.2000000002</v>
      </c>
      <c r="Q1287" s="12">
        <f t="shared" si="292"/>
        <v>6766.9472777268566</v>
      </c>
      <c r="R1287" s="12">
        <v>17606.61</v>
      </c>
      <c r="S1287" s="13">
        <v>43830</v>
      </c>
    </row>
    <row r="1288" spans="1:19" s="16" customFormat="1" x14ac:dyDescent="0.3">
      <c r="A1288" s="7">
        <v>246</v>
      </c>
      <c r="B1288" s="8" t="s">
        <v>1079</v>
      </c>
      <c r="C1288" s="9">
        <v>1981</v>
      </c>
      <c r="D1288" s="10">
        <v>0</v>
      </c>
      <c r="E1288" s="14" t="s">
        <v>69</v>
      </c>
      <c r="F1288" s="10">
        <v>5</v>
      </c>
      <c r="G1288" s="10">
        <v>4</v>
      </c>
      <c r="H1288" s="15">
        <v>4050.6</v>
      </c>
      <c r="I1288" s="15">
        <v>3516.6</v>
      </c>
      <c r="J1288" s="10">
        <v>2880.9</v>
      </c>
      <c r="K1288" s="11">
        <v>131</v>
      </c>
      <c r="L1288" s="25">
        <v>23039804.350000001</v>
      </c>
      <c r="M1288" s="12">
        <v>0</v>
      </c>
      <c r="N1288" s="12">
        <v>0</v>
      </c>
      <c r="O1288" s="12">
        <f t="shared" si="289"/>
        <v>1036791.2</v>
      </c>
      <c r="P1288" s="12">
        <f t="shared" si="290"/>
        <v>22003013.150000002</v>
      </c>
      <c r="Q1288" s="12">
        <f t="shared" si="292"/>
        <v>6551.7273360632435</v>
      </c>
      <c r="R1288" s="12">
        <v>17606.61</v>
      </c>
      <c r="S1288" s="13">
        <v>43830</v>
      </c>
    </row>
    <row r="1289" spans="1:19" s="16" customFormat="1" x14ac:dyDescent="0.3">
      <c r="A1289" s="7">
        <v>247</v>
      </c>
      <c r="B1289" s="8" t="s">
        <v>1080</v>
      </c>
      <c r="C1289" s="9">
        <v>1982</v>
      </c>
      <c r="D1289" s="10">
        <v>0</v>
      </c>
      <c r="E1289" s="14" t="s">
        <v>69</v>
      </c>
      <c r="F1289" s="10">
        <v>5</v>
      </c>
      <c r="G1289" s="10">
        <v>14</v>
      </c>
      <c r="H1289" s="15">
        <v>12000.4</v>
      </c>
      <c r="I1289" s="15">
        <v>10508.8</v>
      </c>
      <c r="J1289" s="10">
        <v>9975.7000000000007</v>
      </c>
      <c r="K1289" s="11">
        <v>497</v>
      </c>
      <c r="L1289" s="25">
        <v>21597609.34</v>
      </c>
      <c r="M1289" s="12">
        <v>0</v>
      </c>
      <c r="N1289" s="12">
        <v>0</v>
      </c>
      <c r="O1289" s="12">
        <f t="shared" si="289"/>
        <v>971892.42</v>
      </c>
      <c r="P1289" s="12">
        <f t="shared" si="290"/>
        <v>20625716.919999998</v>
      </c>
      <c r="Q1289" s="12">
        <f t="shared" si="292"/>
        <v>2055.1927279993911</v>
      </c>
      <c r="R1289" s="12">
        <v>17606.61</v>
      </c>
      <c r="S1289" s="13">
        <v>43830</v>
      </c>
    </row>
    <row r="1290" spans="1:19" s="16" customFormat="1" x14ac:dyDescent="0.3">
      <c r="A1290" s="7">
        <v>248</v>
      </c>
      <c r="B1290" s="8" t="s">
        <v>1081</v>
      </c>
      <c r="C1290" s="9">
        <v>1980</v>
      </c>
      <c r="D1290" s="10">
        <v>0</v>
      </c>
      <c r="E1290" s="14" t="s">
        <v>69</v>
      </c>
      <c r="F1290" s="10">
        <v>5</v>
      </c>
      <c r="G1290" s="10">
        <v>10</v>
      </c>
      <c r="H1290" s="15">
        <v>8413</v>
      </c>
      <c r="I1290" s="15">
        <v>7697.3</v>
      </c>
      <c r="J1290" s="10">
        <v>7414.6</v>
      </c>
      <c r="K1290" s="11">
        <v>390</v>
      </c>
      <c r="L1290" s="25">
        <v>11867277.49</v>
      </c>
      <c r="M1290" s="12">
        <v>0</v>
      </c>
      <c r="N1290" s="12">
        <v>0</v>
      </c>
      <c r="O1290" s="12">
        <f t="shared" si="289"/>
        <v>534027.49</v>
      </c>
      <c r="P1290" s="12">
        <f t="shared" si="290"/>
        <v>11333250</v>
      </c>
      <c r="Q1290" s="12">
        <f t="shared" si="292"/>
        <v>1541.745480882907</v>
      </c>
      <c r="R1290" s="12">
        <v>17606.61</v>
      </c>
      <c r="S1290" s="13">
        <v>43830</v>
      </c>
    </row>
    <row r="1291" spans="1:19" s="16" customFormat="1" x14ac:dyDescent="0.3">
      <c r="A1291" s="7">
        <v>249</v>
      </c>
      <c r="B1291" s="8" t="s">
        <v>1082</v>
      </c>
      <c r="C1291" s="9">
        <v>1976</v>
      </c>
      <c r="D1291" s="10">
        <v>0</v>
      </c>
      <c r="E1291" s="14" t="s">
        <v>69</v>
      </c>
      <c r="F1291" s="10">
        <v>6</v>
      </c>
      <c r="G1291" s="10">
        <v>4</v>
      </c>
      <c r="H1291" s="15">
        <v>3640.9</v>
      </c>
      <c r="I1291" s="15">
        <v>3304.3</v>
      </c>
      <c r="J1291" s="10">
        <v>3055.5</v>
      </c>
      <c r="K1291" s="11">
        <v>208</v>
      </c>
      <c r="L1291" s="25">
        <v>5726186.6900000004</v>
      </c>
      <c r="M1291" s="12">
        <v>0</v>
      </c>
      <c r="N1291" s="12">
        <v>0</v>
      </c>
      <c r="O1291" s="12">
        <f t="shared" si="289"/>
        <v>257678.4</v>
      </c>
      <c r="P1291" s="12">
        <f t="shared" si="290"/>
        <v>5468508.29</v>
      </c>
      <c r="Q1291" s="12">
        <f t="shared" si="292"/>
        <v>1732.9500015131798</v>
      </c>
      <c r="R1291" s="12">
        <v>17606.61</v>
      </c>
      <c r="S1291" s="13">
        <v>43830</v>
      </c>
    </row>
    <row r="1292" spans="1:19" s="16" customFormat="1" x14ac:dyDescent="0.3">
      <c r="A1292" s="7">
        <v>250</v>
      </c>
      <c r="B1292" s="8" t="s">
        <v>1083</v>
      </c>
      <c r="C1292" s="9">
        <v>1970</v>
      </c>
      <c r="D1292" s="10">
        <v>0</v>
      </c>
      <c r="E1292" s="14" t="s">
        <v>69</v>
      </c>
      <c r="F1292" s="10">
        <v>5</v>
      </c>
      <c r="G1292" s="10">
        <v>6</v>
      </c>
      <c r="H1292" s="15">
        <v>4499.5</v>
      </c>
      <c r="I1292" s="15">
        <v>4096.8999999999996</v>
      </c>
      <c r="J1292" s="10">
        <v>4008.1</v>
      </c>
      <c r="K1292" s="11">
        <v>250</v>
      </c>
      <c r="L1292" s="25">
        <v>7357253.9900000002</v>
      </c>
      <c r="M1292" s="12">
        <v>0</v>
      </c>
      <c r="N1292" s="12">
        <v>0</v>
      </c>
      <c r="O1292" s="12">
        <f t="shared" si="289"/>
        <v>331076.43</v>
      </c>
      <c r="P1292" s="12">
        <f t="shared" si="290"/>
        <v>7026177.5600000005</v>
      </c>
      <c r="Q1292" s="12">
        <f t="shared" si="292"/>
        <v>1795.8100002440872</v>
      </c>
      <c r="R1292" s="12">
        <v>17606.61</v>
      </c>
      <c r="S1292" s="13">
        <v>43830</v>
      </c>
    </row>
    <row r="1293" spans="1:19" s="16" customFormat="1" x14ac:dyDescent="0.3">
      <c r="A1293" s="7">
        <v>251</v>
      </c>
      <c r="B1293" s="8" t="s">
        <v>1084</v>
      </c>
      <c r="C1293" s="9">
        <v>1970</v>
      </c>
      <c r="D1293" s="10">
        <v>0</v>
      </c>
      <c r="E1293" s="14" t="s">
        <v>69</v>
      </c>
      <c r="F1293" s="10">
        <v>5</v>
      </c>
      <c r="G1293" s="10">
        <v>6</v>
      </c>
      <c r="H1293" s="15">
        <v>4551</v>
      </c>
      <c r="I1293" s="15">
        <v>4135.8</v>
      </c>
      <c r="J1293" s="10">
        <v>3937.8</v>
      </c>
      <c r="K1293" s="11">
        <v>257</v>
      </c>
      <c r="L1293" s="25">
        <v>1489673.8</v>
      </c>
      <c r="M1293" s="12">
        <v>0</v>
      </c>
      <c r="N1293" s="12">
        <v>0</v>
      </c>
      <c r="O1293" s="12">
        <f t="shared" si="289"/>
        <v>67035.320000000007</v>
      </c>
      <c r="P1293" s="12">
        <f t="shared" si="290"/>
        <v>1422638.48</v>
      </c>
      <c r="Q1293" s="12">
        <f t="shared" si="292"/>
        <v>360.18999951641763</v>
      </c>
      <c r="R1293" s="12">
        <v>17606.61</v>
      </c>
      <c r="S1293" s="13">
        <v>43830</v>
      </c>
    </row>
    <row r="1294" spans="1:19" s="16" customFormat="1" x14ac:dyDescent="0.3">
      <c r="A1294" s="7">
        <v>252</v>
      </c>
      <c r="B1294" s="8" t="s">
        <v>1085</v>
      </c>
      <c r="C1294" s="9">
        <v>1976</v>
      </c>
      <c r="D1294" s="10">
        <v>0</v>
      </c>
      <c r="E1294" s="14" t="s">
        <v>69</v>
      </c>
      <c r="F1294" s="10">
        <v>5</v>
      </c>
      <c r="G1294" s="10">
        <v>6</v>
      </c>
      <c r="H1294" s="15">
        <v>7649.4</v>
      </c>
      <c r="I1294" s="15">
        <v>4999.5</v>
      </c>
      <c r="J1294" s="10">
        <v>4681.1000000000004</v>
      </c>
      <c r="K1294" s="11">
        <v>216</v>
      </c>
      <c r="L1294" s="25">
        <v>11657670.76</v>
      </c>
      <c r="M1294" s="12">
        <v>0</v>
      </c>
      <c r="N1294" s="12">
        <v>0</v>
      </c>
      <c r="O1294" s="12">
        <f t="shared" si="289"/>
        <v>524595.18000000005</v>
      </c>
      <c r="P1294" s="12">
        <f t="shared" si="290"/>
        <v>11133075.58</v>
      </c>
      <c r="Q1294" s="12">
        <f t="shared" si="292"/>
        <v>2331.7673287328735</v>
      </c>
      <c r="R1294" s="12">
        <v>17606.61</v>
      </c>
      <c r="S1294" s="13">
        <v>43830</v>
      </c>
    </row>
    <row r="1295" spans="1:19" s="16" customFormat="1" x14ac:dyDescent="0.3">
      <c r="A1295" s="7">
        <v>253</v>
      </c>
      <c r="B1295" s="8" t="s">
        <v>1086</v>
      </c>
      <c r="C1295" s="9">
        <v>1977</v>
      </c>
      <c r="D1295" s="10">
        <v>0</v>
      </c>
      <c r="E1295" s="14" t="s">
        <v>69</v>
      </c>
      <c r="F1295" s="10">
        <v>5</v>
      </c>
      <c r="G1295" s="10">
        <v>8</v>
      </c>
      <c r="H1295" s="15">
        <v>7513.9</v>
      </c>
      <c r="I1295" s="15">
        <v>6670.2</v>
      </c>
      <c r="J1295" s="10">
        <v>6341.8</v>
      </c>
      <c r="K1295" s="11">
        <v>267</v>
      </c>
      <c r="L1295" s="25">
        <v>31202514.809999999</v>
      </c>
      <c r="M1295" s="12">
        <v>0</v>
      </c>
      <c r="N1295" s="12">
        <v>0</v>
      </c>
      <c r="O1295" s="12">
        <f t="shared" si="289"/>
        <v>1404113.17</v>
      </c>
      <c r="P1295" s="12">
        <f t="shared" si="290"/>
        <v>29798401.640000001</v>
      </c>
      <c r="Q1295" s="12">
        <f t="shared" si="292"/>
        <v>4677.8979355941347</v>
      </c>
      <c r="R1295" s="12">
        <v>17606.61</v>
      </c>
      <c r="S1295" s="13">
        <v>43830</v>
      </c>
    </row>
    <row r="1296" spans="1:19" s="16" customFormat="1" x14ac:dyDescent="0.3">
      <c r="A1296" s="7">
        <v>254</v>
      </c>
      <c r="B1296" s="8" t="s">
        <v>1087</v>
      </c>
      <c r="C1296" s="9">
        <v>1975</v>
      </c>
      <c r="D1296" s="10">
        <v>0</v>
      </c>
      <c r="E1296" s="14" t="s">
        <v>69</v>
      </c>
      <c r="F1296" s="10">
        <v>5</v>
      </c>
      <c r="G1296" s="10">
        <v>6</v>
      </c>
      <c r="H1296" s="15">
        <v>6272.4</v>
      </c>
      <c r="I1296" s="15">
        <v>3861.8</v>
      </c>
      <c r="J1296" s="10">
        <v>3762.2</v>
      </c>
      <c r="K1296" s="11">
        <v>240</v>
      </c>
      <c r="L1296" s="25">
        <v>4486351.58</v>
      </c>
      <c r="M1296" s="12">
        <v>0</v>
      </c>
      <c r="N1296" s="12">
        <v>0</v>
      </c>
      <c r="O1296" s="12">
        <f t="shared" si="289"/>
        <v>201885.82</v>
      </c>
      <c r="P1296" s="12">
        <f t="shared" si="290"/>
        <v>4284465.76</v>
      </c>
      <c r="Q1296" s="12">
        <f t="shared" si="292"/>
        <v>1161.7255114195452</v>
      </c>
      <c r="R1296" s="12">
        <v>17606.61</v>
      </c>
      <c r="S1296" s="13">
        <v>43830</v>
      </c>
    </row>
    <row r="1297" spans="1:19" s="16" customFormat="1" x14ac:dyDescent="0.3">
      <c r="A1297" s="7">
        <v>255</v>
      </c>
      <c r="B1297" s="8" t="s">
        <v>1088</v>
      </c>
      <c r="C1297" s="9">
        <v>1977</v>
      </c>
      <c r="D1297" s="10">
        <v>0</v>
      </c>
      <c r="E1297" s="14" t="s">
        <v>69</v>
      </c>
      <c r="F1297" s="10">
        <v>5</v>
      </c>
      <c r="G1297" s="10">
        <v>6</v>
      </c>
      <c r="H1297" s="15">
        <v>8061.3</v>
      </c>
      <c r="I1297" s="15">
        <v>5080</v>
      </c>
      <c r="J1297" s="10">
        <v>4540.1000000000004</v>
      </c>
      <c r="K1297" s="11">
        <v>198</v>
      </c>
      <c r="L1297" s="25">
        <v>20444658.27</v>
      </c>
      <c r="M1297" s="12">
        <v>0</v>
      </c>
      <c r="N1297" s="12">
        <v>0</v>
      </c>
      <c r="O1297" s="12">
        <f t="shared" si="289"/>
        <v>920009.62</v>
      </c>
      <c r="P1297" s="12">
        <f t="shared" si="290"/>
        <v>19524648.649999999</v>
      </c>
      <c r="Q1297" s="12">
        <f t="shared" si="292"/>
        <v>4024.5390295275588</v>
      </c>
      <c r="R1297" s="12">
        <v>17606.61</v>
      </c>
      <c r="S1297" s="13">
        <v>43830</v>
      </c>
    </row>
    <row r="1298" spans="1:19" s="16" customFormat="1" x14ac:dyDescent="0.3">
      <c r="A1298" s="7">
        <v>256</v>
      </c>
      <c r="B1298" s="8" t="s">
        <v>1089</v>
      </c>
      <c r="C1298" s="9">
        <v>1979</v>
      </c>
      <c r="D1298" s="10">
        <v>0</v>
      </c>
      <c r="E1298" s="14" t="s">
        <v>69</v>
      </c>
      <c r="F1298" s="10">
        <v>5</v>
      </c>
      <c r="G1298" s="10">
        <v>4</v>
      </c>
      <c r="H1298" s="15">
        <v>4499.8999999999996</v>
      </c>
      <c r="I1298" s="15">
        <v>2710.6</v>
      </c>
      <c r="J1298" s="10">
        <v>2710.6</v>
      </c>
      <c r="K1298" s="11">
        <v>188</v>
      </c>
      <c r="L1298" s="25">
        <v>4145616.33</v>
      </c>
      <c r="M1298" s="12">
        <v>0</v>
      </c>
      <c r="N1298" s="12">
        <v>0</v>
      </c>
      <c r="O1298" s="12">
        <f t="shared" si="289"/>
        <v>186552.73</v>
      </c>
      <c r="P1298" s="12">
        <f t="shared" si="290"/>
        <v>3959063.6</v>
      </c>
      <c r="Q1298" s="12">
        <f t="shared" si="292"/>
        <v>1529.4091086844242</v>
      </c>
      <c r="R1298" s="12">
        <v>17606.61</v>
      </c>
      <c r="S1298" s="13">
        <v>43830</v>
      </c>
    </row>
    <row r="1299" spans="1:19" s="16" customFormat="1" x14ac:dyDescent="0.3">
      <c r="A1299" s="7">
        <v>257</v>
      </c>
      <c r="B1299" s="8" t="s">
        <v>1090</v>
      </c>
      <c r="C1299" s="9">
        <v>1978</v>
      </c>
      <c r="D1299" s="10">
        <v>0</v>
      </c>
      <c r="E1299" s="14" t="s">
        <v>69</v>
      </c>
      <c r="F1299" s="10">
        <v>5</v>
      </c>
      <c r="G1299" s="10">
        <v>12</v>
      </c>
      <c r="H1299" s="15">
        <v>11067.1</v>
      </c>
      <c r="I1299" s="15">
        <v>9815.1</v>
      </c>
      <c r="J1299" s="10">
        <v>9410.1</v>
      </c>
      <c r="K1299" s="11">
        <v>428</v>
      </c>
      <c r="L1299" s="25">
        <v>33942480.68</v>
      </c>
      <c r="M1299" s="12">
        <v>0</v>
      </c>
      <c r="N1299" s="12">
        <v>0</v>
      </c>
      <c r="O1299" s="12">
        <f>ROUND(L1299*0.045,2)</f>
        <v>1527411.63</v>
      </c>
      <c r="P1299" s="12">
        <f>L1299-(M1299+N1299+O1299)</f>
        <v>32415069.050000001</v>
      </c>
      <c r="Q1299" s="12">
        <f t="shared" si="292"/>
        <v>3458.1900011207222</v>
      </c>
      <c r="R1299" s="12">
        <v>17606.61</v>
      </c>
      <c r="S1299" s="13">
        <v>43830</v>
      </c>
    </row>
    <row r="1300" spans="1:19" s="31" customFormat="1" x14ac:dyDescent="0.3">
      <c r="A1300" s="19"/>
      <c r="B1300" s="186" t="s">
        <v>420</v>
      </c>
      <c r="C1300" s="187"/>
      <c r="D1300" s="19"/>
      <c r="E1300" s="19"/>
      <c r="F1300" s="19"/>
      <c r="G1300" s="19"/>
      <c r="H1300" s="17">
        <f>SUM(H1235:H1299)</f>
        <v>372748.30999999994</v>
      </c>
      <c r="I1300" s="17">
        <f>SUM(I1235:I1299)</f>
        <v>304172.09999999992</v>
      </c>
      <c r="J1300" s="17">
        <f>SUM(J1235:J1299)</f>
        <v>283642.73999999993</v>
      </c>
      <c r="K1300" s="17">
        <f>SUM(K1235:K1299)</f>
        <v>15971</v>
      </c>
      <c r="L1300" s="17">
        <f>ROUND(SUM(L1235:L1299),2)</f>
        <v>761031486.36000001</v>
      </c>
      <c r="M1300" s="17">
        <f>ROUND(SUM(M1235:M1299),2)</f>
        <v>0</v>
      </c>
      <c r="N1300" s="17">
        <f>ROUND(SUM(N1235:N1299),2)</f>
        <v>0</v>
      </c>
      <c r="O1300" s="17">
        <f>ROUND(SUM(O1235:O1299),2)</f>
        <v>34246416.859999999</v>
      </c>
      <c r="P1300" s="17">
        <f>ROUND(SUM(P1235:P1299),2)</f>
        <v>726785069.5</v>
      </c>
      <c r="Q1300" s="17">
        <f t="shared" si="292"/>
        <v>2501.9766321763245</v>
      </c>
      <c r="R1300" s="17"/>
      <c r="S1300" s="19"/>
    </row>
    <row r="1301" spans="1:19" s="27" customFormat="1" ht="15.6" x14ac:dyDescent="0.3">
      <c r="A1301" s="10"/>
      <c r="B1301" s="188" t="s">
        <v>26</v>
      </c>
      <c r="C1301" s="189"/>
      <c r="D1301" s="10"/>
      <c r="E1301" s="10"/>
      <c r="F1301" s="10"/>
      <c r="G1301" s="10"/>
      <c r="H1301" s="10"/>
      <c r="I1301" s="10"/>
      <c r="J1301" s="10"/>
      <c r="K1301" s="10"/>
      <c r="L1301" s="12"/>
      <c r="M1301" s="12"/>
      <c r="N1301" s="12"/>
      <c r="O1301" s="12"/>
      <c r="P1301" s="12"/>
      <c r="Q1301" s="12"/>
      <c r="R1301" s="12"/>
      <c r="S1301" s="10"/>
    </row>
    <row r="1302" spans="1:19" s="16" customFormat="1" x14ac:dyDescent="0.3">
      <c r="A1302" s="7">
        <v>258</v>
      </c>
      <c r="B1302" s="8" t="s">
        <v>1091</v>
      </c>
      <c r="C1302" s="9">
        <v>1982</v>
      </c>
      <c r="D1302" s="10">
        <v>0</v>
      </c>
      <c r="E1302" s="14" t="s">
        <v>54</v>
      </c>
      <c r="F1302" s="10">
        <v>2</v>
      </c>
      <c r="G1302" s="10">
        <v>2</v>
      </c>
      <c r="H1302" s="15">
        <v>758.4</v>
      </c>
      <c r="I1302" s="15">
        <v>731</v>
      </c>
      <c r="J1302" s="10">
        <v>731</v>
      </c>
      <c r="K1302" s="11">
        <v>35</v>
      </c>
      <c r="L1302" s="12">
        <v>1603820.56</v>
      </c>
      <c r="M1302" s="12">
        <v>0</v>
      </c>
      <c r="N1302" s="12">
        <f t="shared" ref="N1302:N1321" si="293">ROUND(L1302*10%,2)</f>
        <v>160382.06</v>
      </c>
      <c r="O1302" s="12">
        <f t="shared" ref="O1302:O1321" si="294">ROUND(N1302*0.45,2)</f>
        <v>72171.929999999993</v>
      </c>
      <c r="P1302" s="12">
        <f t="shared" ref="P1302:P1321" si="295">L1302-(M1302+N1302+O1302)</f>
        <v>1371266.57</v>
      </c>
      <c r="Q1302" s="12">
        <v>2194.0089603283172</v>
      </c>
      <c r="R1302" s="12">
        <v>10685.67</v>
      </c>
      <c r="S1302" s="13">
        <v>43830</v>
      </c>
    </row>
    <row r="1303" spans="1:19" s="16" customFormat="1" x14ac:dyDescent="0.3">
      <c r="A1303" s="7">
        <v>259</v>
      </c>
      <c r="B1303" s="8" t="s">
        <v>1092</v>
      </c>
      <c r="C1303" s="9">
        <v>1976</v>
      </c>
      <c r="D1303" s="10">
        <v>0</v>
      </c>
      <c r="E1303" s="14" t="s">
        <v>54</v>
      </c>
      <c r="F1303" s="10">
        <v>2</v>
      </c>
      <c r="G1303" s="10">
        <v>4</v>
      </c>
      <c r="H1303" s="15">
        <v>983.6</v>
      </c>
      <c r="I1303" s="15">
        <v>983.3</v>
      </c>
      <c r="J1303" s="10">
        <v>983.3</v>
      </c>
      <c r="K1303" s="11">
        <v>70</v>
      </c>
      <c r="L1303" s="12">
        <v>2357664.64</v>
      </c>
      <c r="M1303" s="12">
        <v>0</v>
      </c>
      <c r="N1303" s="12">
        <f t="shared" si="293"/>
        <v>235766.46</v>
      </c>
      <c r="O1303" s="12">
        <f t="shared" si="294"/>
        <v>106094.91</v>
      </c>
      <c r="P1303" s="12">
        <f t="shared" si="295"/>
        <v>2015803.27</v>
      </c>
      <c r="Q1303" s="12">
        <v>2397.7063358079936</v>
      </c>
      <c r="R1303" s="12">
        <v>10685.67</v>
      </c>
      <c r="S1303" s="13">
        <v>43830</v>
      </c>
    </row>
    <row r="1304" spans="1:19" s="16" customFormat="1" x14ac:dyDescent="0.3">
      <c r="A1304" s="7">
        <v>260</v>
      </c>
      <c r="B1304" s="8" t="s">
        <v>1093</v>
      </c>
      <c r="C1304" s="9">
        <v>1977</v>
      </c>
      <c r="D1304" s="10">
        <v>0</v>
      </c>
      <c r="E1304" s="14" t="s">
        <v>54</v>
      </c>
      <c r="F1304" s="10">
        <v>2</v>
      </c>
      <c r="G1304" s="10">
        <v>4</v>
      </c>
      <c r="H1304" s="15">
        <v>1293.2</v>
      </c>
      <c r="I1304" s="15">
        <v>1001.1</v>
      </c>
      <c r="J1304" s="10">
        <v>956.2</v>
      </c>
      <c r="K1304" s="11">
        <v>58</v>
      </c>
      <c r="L1304" s="12">
        <v>3396381.03</v>
      </c>
      <c r="M1304" s="12">
        <v>0</v>
      </c>
      <c r="N1304" s="12">
        <f t="shared" si="293"/>
        <v>339638.1</v>
      </c>
      <c r="O1304" s="12">
        <f t="shared" si="294"/>
        <v>152837.15</v>
      </c>
      <c r="P1304" s="12">
        <f t="shared" si="295"/>
        <v>2903905.78</v>
      </c>
      <c r="Q1304" s="12">
        <v>3392.6491259614422</v>
      </c>
      <c r="R1304" s="12">
        <v>10685.67</v>
      </c>
      <c r="S1304" s="13">
        <v>43830</v>
      </c>
    </row>
    <row r="1305" spans="1:19" s="16" customFormat="1" x14ac:dyDescent="0.3">
      <c r="A1305" s="7">
        <v>261</v>
      </c>
      <c r="B1305" s="8" t="s">
        <v>1094</v>
      </c>
      <c r="C1305" s="9">
        <v>1977</v>
      </c>
      <c r="D1305" s="10">
        <v>0</v>
      </c>
      <c r="E1305" s="14" t="s">
        <v>29</v>
      </c>
      <c r="F1305" s="10">
        <v>5</v>
      </c>
      <c r="G1305" s="10">
        <v>4</v>
      </c>
      <c r="H1305" s="15">
        <v>3012</v>
      </c>
      <c r="I1305" s="15">
        <v>2690.7</v>
      </c>
      <c r="J1305" s="10">
        <v>2248.6</v>
      </c>
      <c r="K1305" s="11">
        <v>180</v>
      </c>
      <c r="L1305" s="12">
        <v>25177597.809999999</v>
      </c>
      <c r="M1305" s="12">
        <v>0</v>
      </c>
      <c r="N1305" s="12">
        <f t="shared" si="293"/>
        <v>2517759.7799999998</v>
      </c>
      <c r="O1305" s="12">
        <f t="shared" si="294"/>
        <v>1132991.8999999999</v>
      </c>
      <c r="P1305" s="12">
        <f t="shared" si="295"/>
        <v>21526846.129999999</v>
      </c>
      <c r="Q1305" s="12">
        <v>11732.050321477684</v>
      </c>
      <c r="R1305" s="12">
        <v>27958.74</v>
      </c>
      <c r="S1305" s="13">
        <v>43830</v>
      </c>
    </row>
    <row r="1306" spans="1:19" s="16" customFormat="1" ht="29.25" customHeight="1" x14ac:dyDescent="0.3">
      <c r="A1306" s="7">
        <v>262</v>
      </c>
      <c r="B1306" s="8" t="s">
        <v>1095</v>
      </c>
      <c r="C1306" s="9">
        <v>1976</v>
      </c>
      <c r="D1306" s="10">
        <v>0</v>
      </c>
      <c r="E1306" s="14" t="s">
        <v>29</v>
      </c>
      <c r="F1306" s="10">
        <v>3</v>
      </c>
      <c r="G1306" s="10">
        <v>3</v>
      </c>
      <c r="H1306" s="15">
        <v>1463.8</v>
      </c>
      <c r="I1306" s="15">
        <v>1352</v>
      </c>
      <c r="J1306" s="10">
        <v>1209.7</v>
      </c>
      <c r="K1306" s="11">
        <v>54</v>
      </c>
      <c r="L1306" s="12">
        <v>1357529.67</v>
      </c>
      <c r="M1306" s="12">
        <v>0</v>
      </c>
      <c r="N1306" s="12">
        <f t="shared" si="293"/>
        <v>135752.97</v>
      </c>
      <c r="O1306" s="12">
        <f t="shared" si="294"/>
        <v>61088.84</v>
      </c>
      <c r="P1306" s="12">
        <f t="shared" si="295"/>
        <v>1160687.8599999999</v>
      </c>
      <c r="Q1306" s="12">
        <v>1004.0899999999999</v>
      </c>
      <c r="R1306" s="12">
        <v>27958.74</v>
      </c>
      <c r="S1306" s="13">
        <v>43830</v>
      </c>
    </row>
    <row r="1307" spans="1:19" s="16" customFormat="1" x14ac:dyDescent="0.3">
      <c r="A1307" s="7">
        <v>263</v>
      </c>
      <c r="B1307" s="8" t="s">
        <v>1096</v>
      </c>
      <c r="C1307" s="9">
        <v>1977</v>
      </c>
      <c r="D1307" s="10">
        <v>2012</v>
      </c>
      <c r="E1307" s="14" t="s">
        <v>29</v>
      </c>
      <c r="F1307" s="10">
        <v>3</v>
      </c>
      <c r="G1307" s="10">
        <v>3</v>
      </c>
      <c r="H1307" s="15">
        <v>1475</v>
      </c>
      <c r="I1307" s="15">
        <v>1153.2</v>
      </c>
      <c r="J1307" s="10">
        <v>1062.7</v>
      </c>
      <c r="K1307" s="11">
        <v>108</v>
      </c>
      <c r="L1307" s="12">
        <v>204762.19</v>
      </c>
      <c r="M1307" s="12">
        <v>0</v>
      </c>
      <c r="N1307" s="12">
        <f t="shared" si="293"/>
        <v>20476.22</v>
      </c>
      <c r="O1307" s="12">
        <f t="shared" si="294"/>
        <v>9214.2999999999993</v>
      </c>
      <c r="P1307" s="12">
        <f t="shared" si="295"/>
        <v>175071.67</v>
      </c>
      <c r="Q1307" s="12">
        <v>177.55999826569544</v>
      </c>
      <c r="R1307" s="12">
        <v>27958.74</v>
      </c>
      <c r="S1307" s="13">
        <v>43830</v>
      </c>
    </row>
    <row r="1308" spans="1:19" s="16" customFormat="1" x14ac:dyDescent="0.3">
      <c r="A1308" s="7">
        <v>264</v>
      </c>
      <c r="B1308" s="8" t="s">
        <v>1097</v>
      </c>
      <c r="C1308" s="9">
        <v>1977</v>
      </c>
      <c r="D1308" s="10">
        <v>0</v>
      </c>
      <c r="E1308" s="14" t="s">
        <v>29</v>
      </c>
      <c r="F1308" s="10">
        <v>3</v>
      </c>
      <c r="G1308" s="10">
        <v>3</v>
      </c>
      <c r="H1308" s="15">
        <v>1465.4</v>
      </c>
      <c r="I1308" s="15">
        <v>1334.2</v>
      </c>
      <c r="J1308" s="10">
        <v>1261</v>
      </c>
      <c r="K1308" s="11">
        <v>66</v>
      </c>
      <c r="L1308" s="12">
        <v>1339656.8700000001</v>
      </c>
      <c r="M1308" s="12">
        <v>0</v>
      </c>
      <c r="N1308" s="12">
        <f t="shared" si="293"/>
        <v>133965.69</v>
      </c>
      <c r="O1308" s="12">
        <f t="shared" si="294"/>
        <v>60284.56</v>
      </c>
      <c r="P1308" s="12">
        <f t="shared" si="295"/>
        <v>1145406.6200000001</v>
      </c>
      <c r="Q1308" s="12">
        <v>1004.0900014990256</v>
      </c>
      <c r="R1308" s="12">
        <v>27958.74</v>
      </c>
      <c r="S1308" s="13">
        <v>43830</v>
      </c>
    </row>
    <row r="1309" spans="1:19" s="16" customFormat="1" x14ac:dyDescent="0.3">
      <c r="A1309" s="7">
        <v>265</v>
      </c>
      <c r="B1309" s="8" t="s">
        <v>1098</v>
      </c>
      <c r="C1309" s="9">
        <v>1978</v>
      </c>
      <c r="D1309" s="10">
        <v>0</v>
      </c>
      <c r="E1309" s="14" t="s">
        <v>54</v>
      </c>
      <c r="F1309" s="10">
        <v>2</v>
      </c>
      <c r="G1309" s="10">
        <v>6</v>
      </c>
      <c r="H1309" s="15">
        <v>1633.7</v>
      </c>
      <c r="I1309" s="15">
        <v>1456.8</v>
      </c>
      <c r="J1309" s="10">
        <v>1110.7</v>
      </c>
      <c r="K1309" s="11">
        <v>70</v>
      </c>
      <c r="L1309" s="12">
        <v>5557918.7699999996</v>
      </c>
      <c r="M1309" s="12">
        <v>0</v>
      </c>
      <c r="N1309" s="12">
        <f t="shared" si="293"/>
        <v>555791.88</v>
      </c>
      <c r="O1309" s="12">
        <f t="shared" si="294"/>
        <v>250106.35</v>
      </c>
      <c r="P1309" s="12">
        <f t="shared" si="295"/>
        <v>4752020.5399999991</v>
      </c>
      <c r="Q1309" s="12">
        <v>4318.0656644700712</v>
      </c>
      <c r="R1309" s="12">
        <v>10685.67</v>
      </c>
      <c r="S1309" s="13">
        <v>43830</v>
      </c>
    </row>
    <row r="1310" spans="1:19" s="16" customFormat="1" x14ac:dyDescent="0.3">
      <c r="A1310" s="7">
        <v>266</v>
      </c>
      <c r="B1310" s="8" t="s">
        <v>1099</v>
      </c>
      <c r="C1310" s="9">
        <v>1976</v>
      </c>
      <c r="D1310" s="10">
        <v>0</v>
      </c>
      <c r="E1310" s="14" t="s">
        <v>54</v>
      </c>
      <c r="F1310" s="10">
        <v>2</v>
      </c>
      <c r="G1310" s="10">
        <v>4</v>
      </c>
      <c r="H1310" s="15">
        <v>1083.8</v>
      </c>
      <c r="I1310" s="15">
        <v>996</v>
      </c>
      <c r="J1310" s="10">
        <v>911.4</v>
      </c>
      <c r="K1310" s="11">
        <v>60</v>
      </c>
      <c r="L1310" s="12">
        <v>3965706.78</v>
      </c>
      <c r="M1310" s="12">
        <v>0</v>
      </c>
      <c r="N1310" s="12">
        <f t="shared" si="293"/>
        <v>396570.68</v>
      </c>
      <c r="O1310" s="12">
        <f t="shared" si="294"/>
        <v>178456.81</v>
      </c>
      <c r="P1310" s="12">
        <f t="shared" si="295"/>
        <v>3390679.29</v>
      </c>
      <c r="Q1310" s="12">
        <v>3981.6333132530117</v>
      </c>
      <c r="R1310" s="12">
        <v>10685.67</v>
      </c>
      <c r="S1310" s="13">
        <v>43830</v>
      </c>
    </row>
    <row r="1311" spans="1:19" s="16" customFormat="1" x14ac:dyDescent="0.3">
      <c r="A1311" s="7">
        <v>267</v>
      </c>
      <c r="B1311" s="8" t="s">
        <v>1100</v>
      </c>
      <c r="C1311" s="9">
        <v>1974</v>
      </c>
      <c r="D1311" s="10">
        <v>0</v>
      </c>
      <c r="E1311" s="14" t="s">
        <v>54</v>
      </c>
      <c r="F1311" s="10">
        <v>2</v>
      </c>
      <c r="G1311" s="10">
        <v>4</v>
      </c>
      <c r="H1311" s="15">
        <v>1066.5</v>
      </c>
      <c r="I1311" s="15">
        <v>1000</v>
      </c>
      <c r="J1311" s="10">
        <v>783</v>
      </c>
      <c r="K1311" s="11">
        <v>53</v>
      </c>
      <c r="L1311" s="12">
        <v>2517874.6</v>
      </c>
      <c r="M1311" s="12">
        <v>0</v>
      </c>
      <c r="N1311" s="12">
        <f t="shared" si="293"/>
        <v>251787.46</v>
      </c>
      <c r="O1311" s="12">
        <f t="shared" si="294"/>
        <v>113304.36</v>
      </c>
      <c r="P1311" s="12">
        <f t="shared" si="295"/>
        <v>2152782.7800000003</v>
      </c>
      <c r="Q1311" s="12">
        <v>2517.8746000000001</v>
      </c>
      <c r="R1311" s="12">
        <v>10685.67</v>
      </c>
      <c r="S1311" s="13">
        <v>43830</v>
      </c>
    </row>
    <row r="1312" spans="1:19" s="16" customFormat="1" x14ac:dyDescent="0.3">
      <c r="A1312" s="7">
        <v>268</v>
      </c>
      <c r="B1312" s="8" t="s">
        <v>1101</v>
      </c>
      <c r="C1312" s="9">
        <v>1978</v>
      </c>
      <c r="D1312" s="10">
        <v>0</v>
      </c>
      <c r="E1312" s="14" t="s">
        <v>54</v>
      </c>
      <c r="F1312" s="10">
        <v>2</v>
      </c>
      <c r="G1312" s="10">
        <v>3</v>
      </c>
      <c r="H1312" s="15">
        <v>751.4</v>
      </c>
      <c r="I1312" s="15">
        <v>718.7</v>
      </c>
      <c r="J1312" s="10">
        <v>700.2</v>
      </c>
      <c r="K1312" s="11">
        <v>33</v>
      </c>
      <c r="L1312" s="12">
        <v>2413681.23</v>
      </c>
      <c r="M1312" s="12">
        <v>0</v>
      </c>
      <c r="N1312" s="12">
        <f t="shared" si="293"/>
        <v>241368.12</v>
      </c>
      <c r="O1312" s="12">
        <f t="shared" si="294"/>
        <v>108615.65</v>
      </c>
      <c r="P1312" s="12">
        <f t="shared" si="295"/>
        <v>2063697.46</v>
      </c>
      <c r="Q1312" s="12">
        <v>3358.3988173090302</v>
      </c>
      <c r="R1312" s="12">
        <v>10685.67</v>
      </c>
      <c r="S1312" s="13">
        <v>43830</v>
      </c>
    </row>
    <row r="1313" spans="1:19" s="16" customFormat="1" x14ac:dyDescent="0.3">
      <c r="A1313" s="7">
        <v>269</v>
      </c>
      <c r="B1313" s="8" t="s">
        <v>1102</v>
      </c>
      <c r="C1313" s="9">
        <v>1979</v>
      </c>
      <c r="D1313" s="10">
        <v>0</v>
      </c>
      <c r="E1313" s="14" t="s">
        <v>54</v>
      </c>
      <c r="F1313" s="10">
        <v>2</v>
      </c>
      <c r="G1313" s="10">
        <v>4</v>
      </c>
      <c r="H1313" s="15">
        <v>998.5</v>
      </c>
      <c r="I1313" s="15">
        <v>981</v>
      </c>
      <c r="J1313" s="10">
        <v>557.70000000000005</v>
      </c>
      <c r="K1313" s="11">
        <v>72</v>
      </c>
      <c r="L1313" s="12">
        <v>3240302.64</v>
      </c>
      <c r="M1313" s="12">
        <v>0</v>
      </c>
      <c r="N1313" s="12">
        <f t="shared" si="293"/>
        <v>324030.26</v>
      </c>
      <c r="O1313" s="12">
        <f t="shared" si="294"/>
        <v>145813.62</v>
      </c>
      <c r="P1313" s="12">
        <f t="shared" si="295"/>
        <v>2770458.7600000002</v>
      </c>
      <c r="Q1313" s="12">
        <v>3805.9707951070336</v>
      </c>
      <c r="R1313" s="12">
        <v>10685.67</v>
      </c>
      <c r="S1313" s="13">
        <v>43830</v>
      </c>
    </row>
    <row r="1314" spans="1:19" s="16" customFormat="1" x14ac:dyDescent="0.3">
      <c r="A1314" s="7">
        <v>270</v>
      </c>
      <c r="B1314" s="8" t="s">
        <v>1103</v>
      </c>
      <c r="C1314" s="9">
        <v>1978</v>
      </c>
      <c r="D1314" s="10">
        <v>0</v>
      </c>
      <c r="E1314" s="14" t="s">
        <v>54</v>
      </c>
      <c r="F1314" s="10">
        <v>2</v>
      </c>
      <c r="G1314" s="10">
        <v>3</v>
      </c>
      <c r="H1314" s="15">
        <v>751.4</v>
      </c>
      <c r="I1314" s="15">
        <v>735.5</v>
      </c>
      <c r="J1314" s="10">
        <v>492.8</v>
      </c>
      <c r="K1314" s="11">
        <v>36</v>
      </c>
      <c r="L1314" s="12">
        <v>1764452.86</v>
      </c>
      <c r="M1314" s="12">
        <v>0</v>
      </c>
      <c r="N1314" s="12">
        <f t="shared" si="293"/>
        <v>176445.29</v>
      </c>
      <c r="O1314" s="12">
        <f t="shared" si="294"/>
        <v>79400.38</v>
      </c>
      <c r="P1314" s="12">
        <f t="shared" si="295"/>
        <v>1508607.1900000002</v>
      </c>
      <c r="Q1314" s="12">
        <v>2398.9841876274645</v>
      </c>
      <c r="R1314" s="12">
        <v>10685.67</v>
      </c>
      <c r="S1314" s="13">
        <v>43830</v>
      </c>
    </row>
    <row r="1315" spans="1:19" s="16" customFormat="1" x14ac:dyDescent="0.3">
      <c r="A1315" s="7">
        <v>271</v>
      </c>
      <c r="B1315" s="8" t="s">
        <v>1104</v>
      </c>
      <c r="C1315" s="9">
        <v>1980</v>
      </c>
      <c r="D1315" s="10">
        <v>0</v>
      </c>
      <c r="E1315" s="14" t="s">
        <v>54</v>
      </c>
      <c r="F1315" s="10">
        <v>2</v>
      </c>
      <c r="G1315" s="10">
        <v>3</v>
      </c>
      <c r="H1315" s="15">
        <v>864.8</v>
      </c>
      <c r="I1315" s="15">
        <v>702.3</v>
      </c>
      <c r="J1315" s="10">
        <v>702.3</v>
      </c>
      <c r="K1315" s="11">
        <v>43</v>
      </c>
      <c r="L1315" s="12">
        <v>3905124.52</v>
      </c>
      <c r="M1315" s="12">
        <v>0</v>
      </c>
      <c r="N1315" s="12">
        <f t="shared" si="293"/>
        <v>390512.45</v>
      </c>
      <c r="O1315" s="12">
        <f t="shared" si="294"/>
        <v>175730.6</v>
      </c>
      <c r="P1315" s="12">
        <f t="shared" si="295"/>
        <v>3338881.4699999997</v>
      </c>
      <c r="Q1315" s="12">
        <v>5560.4791684465335</v>
      </c>
      <c r="R1315" s="12">
        <v>10685.67</v>
      </c>
      <c r="S1315" s="13">
        <v>43830</v>
      </c>
    </row>
    <row r="1316" spans="1:19" s="16" customFormat="1" x14ac:dyDescent="0.3">
      <c r="A1316" s="7">
        <v>272</v>
      </c>
      <c r="B1316" s="8" t="s">
        <v>1105</v>
      </c>
      <c r="C1316" s="9">
        <v>1977</v>
      </c>
      <c r="D1316" s="10">
        <v>0</v>
      </c>
      <c r="E1316" s="14" t="s">
        <v>29</v>
      </c>
      <c r="F1316" s="10">
        <v>2</v>
      </c>
      <c r="G1316" s="10">
        <v>2</v>
      </c>
      <c r="H1316" s="15">
        <v>782.2</v>
      </c>
      <c r="I1316" s="15">
        <v>729.9</v>
      </c>
      <c r="J1316" s="10">
        <v>700</v>
      </c>
      <c r="K1316" s="11">
        <v>27</v>
      </c>
      <c r="L1316" s="12">
        <v>4372516.04</v>
      </c>
      <c r="M1316" s="12">
        <v>0</v>
      </c>
      <c r="N1316" s="12">
        <f t="shared" si="293"/>
        <v>437251.6</v>
      </c>
      <c r="O1316" s="12">
        <f t="shared" si="294"/>
        <v>196763.22</v>
      </c>
      <c r="P1316" s="12">
        <f t="shared" si="295"/>
        <v>3738501.22</v>
      </c>
      <c r="Q1316" s="12">
        <v>11803.577257158515</v>
      </c>
      <c r="R1316" s="12">
        <v>27958.74</v>
      </c>
      <c r="S1316" s="13">
        <v>43830</v>
      </c>
    </row>
    <row r="1317" spans="1:19" s="16" customFormat="1" x14ac:dyDescent="0.3">
      <c r="A1317" s="7">
        <v>273</v>
      </c>
      <c r="B1317" s="8" t="s">
        <v>1106</v>
      </c>
      <c r="C1317" s="9">
        <v>1980</v>
      </c>
      <c r="D1317" s="10">
        <v>0</v>
      </c>
      <c r="E1317" s="14" t="s">
        <v>54</v>
      </c>
      <c r="F1317" s="10">
        <v>2</v>
      </c>
      <c r="G1317" s="10">
        <v>1</v>
      </c>
      <c r="H1317" s="15">
        <v>325.89999999999998</v>
      </c>
      <c r="I1317" s="15">
        <v>323.39999999999998</v>
      </c>
      <c r="J1317" s="10">
        <v>323.39999999999998</v>
      </c>
      <c r="K1317" s="11">
        <v>31</v>
      </c>
      <c r="L1317" s="12">
        <v>1008243.38</v>
      </c>
      <c r="M1317" s="12">
        <v>0</v>
      </c>
      <c r="N1317" s="12">
        <f t="shared" si="293"/>
        <v>100824.34</v>
      </c>
      <c r="O1317" s="12">
        <f t="shared" si="294"/>
        <v>45370.95</v>
      </c>
      <c r="P1317" s="12">
        <f t="shared" si="295"/>
        <v>862048.09000000008</v>
      </c>
      <c r="Q1317" s="12">
        <v>3117.6356524427956</v>
      </c>
      <c r="R1317" s="12">
        <v>10685.67</v>
      </c>
      <c r="S1317" s="13">
        <v>43830</v>
      </c>
    </row>
    <row r="1318" spans="1:19" s="16" customFormat="1" x14ac:dyDescent="0.3">
      <c r="A1318" s="7">
        <v>274</v>
      </c>
      <c r="B1318" s="8" t="s">
        <v>1107</v>
      </c>
      <c r="C1318" s="9">
        <v>1978</v>
      </c>
      <c r="D1318" s="10">
        <v>0</v>
      </c>
      <c r="E1318" s="14" t="s">
        <v>54</v>
      </c>
      <c r="F1318" s="10">
        <v>2</v>
      </c>
      <c r="G1318" s="10">
        <v>3</v>
      </c>
      <c r="H1318" s="15">
        <v>814.4</v>
      </c>
      <c r="I1318" s="15">
        <v>735.3</v>
      </c>
      <c r="J1318" s="10">
        <v>384.2</v>
      </c>
      <c r="K1318" s="11">
        <v>37</v>
      </c>
      <c r="L1318" s="12">
        <v>2954301.04</v>
      </c>
      <c r="M1318" s="12">
        <v>0</v>
      </c>
      <c r="N1318" s="12">
        <f t="shared" si="293"/>
        <v>295430.09999999998</v>
      </c>
      <c r="O1318" s="12">
        <f t="shared" si="294"/>
        <v>132943.54999999999</v>
      </c>
      <c r="P1318" s="12">
        <f t="shared" si="295"/>
        <v>2525927.39</v>
      </c>
      <c r="Q1318" s="12">
        <v>4017.8172718618252</v>
      </c>
      <c r="R1318" s="12">
        <v>10685.67</v>
      </c>
      <c r="S1318" s="13">
        <v>43830</v>
      </c>
    </row>
    <row r="1319" spans="1:19" s="16" customFormat="1" ht="26.4" x14ac:dyDescent="0.3">
      <c r="A1319" s="7">
        <v>275</v>
      </c>
      <c r="B1319" s="8" t="s">
        <v>1108</v>
      </c>
      <c r="C1319" s="9">
        <v>1982</v>
      </c>
      <c r="D1319" s="10">
        <v>0</v>
      </c>
      <c r="E1319" s="14" t="s">
        <v>54</v>
      </c>
      <c r="F1319" s="10">
        <v>2</v>
      </c>
      <c r="G1319" s="10">
        <v>3</v>
      </c>
      <c r="H1319" s="15">
        <v>828</v>
      </c>
      <c r="I1319" s="15">
        <v>733.9</v>
      </c>
      <c r="J1319" s="10">
        <v>733.9</v>
      </c>
      <c r="K1319" s="11">
        <v>24</v>
      </c>
      <c r="L1319" s="12">
        <v>3867402.75</v>
      </c>
      <c r="M1319" s="12">
        <v>0</v>
      </c>
      <c r="N1319" s="12">
        <f t="shared" si="293"/>
        <v>386740.28</v>
      </c>
      <c r="O1319" s="12">
        <f t="shared" si="294"/>
        <v>174033.13</v>
      </c>
      <c r="P1319" s="12">
        <f t="shared" si="295"/>
        <v>3306629.34</v>
      </c>
      <c r="Q1319" s="12">
        <v>5269.659013489576</v>
      </c>
      <c r="R1319" s="12">
        <v>10685.67</v>
      </c>
      <c r="S1319" s="13">
        <v>43830</v>
      </c>
    </row>
    <row r="1320" spans="1:19" s="16" customFormat="1" x14ac:dyDescent="0.3">
      <c r="A1320" s="7">
        <v>276</v>
      </c>
      <c r="B1320" s="8" t="s">
        <v>1109</v>
      </c>
      <c r="C1320" s="9">
        <v>1980</v>
      </c>
      <c r="D1320" s="10">
        <v>0</v>
      </c>
      <c r="E1320" s="14" t="s">
        <v>54</v>
      </c>
      <c r="F1320" s="10">
        <v>2</v>
      </c>
      <c r="G1320" s="10">
        <v>2</v>
      </c>
      <c r="H1320" s="15">
        <v>733.2</v>
      </c>
      <c r="I1320" s="15">
        <v>730.1</v>
      </c>
      <c r="J1320" s="10">
        <v>673.8</v>
      </c>
      <c r="K1320" s="11">
        <v>32</v>
      </c>
      <c r="L1320" s="12">
        <v>2279731.14</v>
      </c>
      <c r="M1320" s="12">
        <v>0</v>
      </c>
      <c r="N1320" s="12">
        <f t="shared" si="293"/>
        <v>227973.11</v>
      </c>
      <c r="O1320" s="12">
        <f t="shared" si="294"/>
        <v>102587.9</v>
      </c>
      <c r="P1320" s="12">
        <f t="shared" si="295"/>
        <v>1949170.1300000001</v>
      </c>
      <c r="Q1320" s="12">
        <v>3122.4916312833861</v>
      </c>
      <c r="R1320" s="12">
        <v>10685.67</v>
      </c>
      <c r="S1320" s="13">
        <v>43830</v>
      </c>
    </row>
    <row r="1321" spans="1:19" s="16" customFormat="1" x14ac:dyDescent="0.3">
      <c r="A1321" s="7">
        <v>277</v>
      </c>
      <c r="B1321" s="8" t="s">
        <v>1110</v>
      </c>
      <c r="C1321" s="9">
        <v>1980</v>
      </c>
      <c r="D1321" s="10">
        <v>0</v>
      </c>
      <c r="E1321" s="14" t="s">
        <v>54</v>
      </c>
      <c r="F1321" s="10">
        <v>2</v>
      </c>
      <c r="G1321" s="10">
        <v>2</v>
      </c>
      <c r="H1321" s="15">
        <v>749.9</v>
      </c>
      <c r="I1321" s="15">
        <v>743.4</v>
      </c>
      <c r="J1321" s="10">
        <v>687.6</v>
      </c>
      <c r="K1321" s="11">
        <v>34</v>
      </c>
      <c r="L1321" s="12">
        <v>1639313.58</v>
      </c>
      <c r="M1321" s="12">
        <v>0</v>
      </c>
      <c r="N1321" s="12">
        <f t="shared" si="293"/>
        <v>163931.35999999999</v>
      </c>
      <c r="O1321" s="12">
        <f t="shared" si="294"/>
        <v>73769.11</v>
      </c>
      <c r="P1321" s="12">
        <f t="shared" si="295"/>
        <v>1401613.11</v>
      </c>
      <c r="Q1321" s="12">
        <v>2205.1568200161423</v>
      </c>
      <c r="R1321" s="12">
        <v>10685.67</v>
      </c>
      <c r="S1321" s="13">
        <v>43830</v>
      </c>
    </row>
    <row r="1322" spans="1:19" s="27" customFormat="1" ht="13.2" x14ac:dyDescent="0.3">
      <c r="A1322" s="7"/>
      <c r="B1322" s="186" t="s">
        <v>1111</v>
      </c>
      <c r="C1322" s="187"/>
      <c r="D1322" s="10"/>
      <c r="E1322" s="10"/>
      <c r="F1322" s="10"/>
      <c r="G1322" s="10"/>
      <c r="H1322" s="154">
        <f t="shared" ref="H1322:P1322" si="296">ROUND(SUM(H1302:H1321),2)</f>
        <v>21835.1</v>
      </c>
      <c r="I1322" s="154">
        <f t="shared" si="296"/>
        <v>19831.8</v>
      </c>
      <c r="J1322" s="154">
        <f t="shared" si="296"/>
        <v>17213.5</v>
      </c>
      <c r="K1322" s="19">
        <f t="shared" si="296"/>
        <v>1123</v>
      </c>
      <c r="L1322" s="17">
        <f t="shared" si="296"/>
        <v>74923982.099999994</v>
      </c>
      <c r="M1322" s="17">
        <f t="shared" si="296"/>
        <v>0</v>
      </c>
      <c r="N1322" s="17">
        <f t="shared" si="296"/>
        <v>7492398.21</v>
      </c>
      <c r="O1322" s="17">
        <f t="shared" si="296"/>
        <v>3371579.22</v>
      </c>
      <c r="P1322" s="17">
        <f t="shared" si="296"/>
        <v>64060004.670000002</v>
      </c>
      <c r="Q1322" s="17">
        <f>L1322/I1322</f>
        <v>3777.9718482437297</v>
      </c>
      <c r="R1322" s="12"/>
      <c r="S1322" s="10"/>
    </row>
    <row r="1323" spans="1:19" s="27" customFormat="1" ht="15.6" x14ac:dyDescent="0.3">
      <c r="A1323" s="7"/>
      <c r="B1323" s="188" t="s">
        <v>421</v>
      </c>
      <c r="C1323" s="189"/>
      <c r="D1323" s="10"/>
      <c r="E1323" s="10"/>
      <c r="F1323" s="10"/>
      <c r="G1323" s="10"/>
      <c r="H1323" s="154"/>
      <c r="I1323" s="154"/>
      <c r="J1323" s="154"/>
      <c r="K1323" s="19"/>
      <c r="L1323" s="17"/>
      <c r="M1323" s="17"/>
      <c r="N1323" s="12"/>
      <c r="O1323" s="12"/>
      <c r="P1323" s="17"/>
      <c r="Q1323" s="17"/>
      <c r="R1323" s="12"/>
      <c r="S1323" s="10"/>
    </row>
    <row r="1324" spans="1:19" s="16" customFormat="1" x14ac:dyDescent="0.3">
      <c r="A1324" s="7">
        <v>278</v>
      </c>
      <c r="B1324" s="8" t="s">
        <v>1112</v>
      </c>
      <c r="C1324" s="9">
        <v>1983</v>
      </c>
      <c r="D1324" s="10">
        <v>0</v>
      </c>
      <c r="E1324" s="14" t="s">
        <v>54</v>
      </c>
      <c r="F1324" s="10">
        <v>2</v>
      </c>
      <c r="G1324" s="10">
        <v>2</v>
      </c>
      <c r="H1324" s="15">
        <v>326.10000000000002</v>
      </c>
      <c r="I1324" s="15">
        <v>293.3</v>
      </c>
      <c r="J1324" s="10">
        <v>252.6</v>
      </c>
      <c r="K1324" s="11">
        <v>18</v>
      </c>
      <c r="L1324" s="12">
        <v>1004953.31</v>
      </c>
      <c r="M1324" s="12">
        <v>0</v>
      </c>
      <c r="N1324" s="12">
        <v>0</v>
      </c>
      <c r="O1324" s="12">
        <f t="shared" ref="O1324:O1381" si="297">ROUND(L1324*0.045,2)</f>
        <v>45222.9</v>
      </c>
      <c r="P1324" s="12">
        <f t="shared" ref="P1324:P1380" si="298">L1324-(M1324+N1324+O1324)</f>
        <v>959730.41</v>
      </c>
      <c r="Q1324" s="12">
        <f t="shared" ref="Q1324:Q1355" si="299">L1324/I1324</f>
        <v>3426.3665530173885</v>
      </c>
      <c r="R1324" s="12">
        <v>10685.67</v>
      </c>
      <c r="S1324" s="13">
        <v>43830</v>
      </c>
    </row>
    <row r="1325" spans="1:19" s="16" customFormat="1" x14ac:dyDescent="0.3">
      <c r="A1325" s="7">
        <v>279</v>
      </c>
      <c r="B1325" s="8" t="s">
        <v>1113</v>
      </c>
      <c r="C1325" s="9">
        <v>1983</v>
      </c>
      <c r="D1325" s="10">
        <v>0</v>
      </c>
      <c r="E1325" s="14" t="s">
        <v>54</v>
      </c>
      <c r="F1325" s="10">
        <v>2</v>
      </c>
      <c r="G1325" s="10">
        <v>1</v>
      </c>
      <c r="H1325" s="15">
        <v>661.2</v>
      </c>
      <c r="I1325" s="15">
        <v>455</v>
      </c>
      <c r="J1325" s="10">
        <v>230</v>
      </c>
      <c r="K1325" s="11">
        <v>40</v>
      </c>
      <c r="L1325" s="12">
        <v>994375.2</v>
      </c>
      <c r="M1325" s="12">
        <v>0</v>
      </c>
      <c r="N1325" s="12">
        <v>0</v>
      </c>
      <c r="O1325" s="12">
        <f t="shared" si="297"/>
        <v>44746.879999999997</v>
      </c>
      <c r="P1325" s="12">
        <f t="shared" si="298"/>
        <v>949628.32</v>
      </c>
      <c r="Q1325" s="12">
        <f t="shared" si="299"/>
        <v>2185.44</v>
      </c>
      <c r="R1325" s="12">
        <v>10685.67</v>
      </c>
      <c r="S1325" s="13">
        <v>43830</v>
      </c>
    </row>
    <row r="1326" spans="1:19" s="16" customFormat="1" x14ac:dyDescent="0.3">
      <c r="A1326" s="7">
        <v>280</v>
      </c>
      <c r="B1326" s="8" t="s">
        <v>1114</v>
      </c>
      <c r="C1326" s="9">
        <v>1987</v>
      </c>
      <c r="D1326" s="10">
        <v>0</v>
      </c>
      <c r="E1326" s="14" t="s">
        <v>54</v>
      </c>
      <c r="F1326" s="10">
        <v>2</v>
      </c>
      <c r="G1326" s="10">
        <v>2</v>
      </c>
      <c r="H1326" s="15">
        <v>301.60000000000002</v>
      </c>
      <c r="I1326" s="15">
        <v>301.60000000000002</v>
      </c>
      <c r="J1326" s="10">
        <v>226.1</v>
      </c>
      <c r="K1326" s="11">
        <v>16</v>
      </c>
      <c r="L1326" s="12">
        <v>659128.69999999995</v>
      </c>
      <c r="M1326" s="12">
        <v>0</v>
      </c>
      <c r="N1326" s="12">
        <v>0</v>
      </c>
      <c r="O1326" s="12">
        <f t="shared" si="297"/>
        <v>29660.79</v>
      </c>
      <c r="P1326" s="12">
        <f t="shared" si="298"/>
        <v>629467.90999999992</v>
      </c>
      <c r="Q1326" s="12">
        <f t="shared" si="299"/>
        <v>2185.4399867374004</v>
      </c>
      <c r="R1326" s="12">
        <v>10685.67</v>
      </c>
      <c r="S1326" s="13">
        <v>43830</v>
      </c>
    </row>
    <row r="1327" spans="1:19" s="16" customFormat="1" x14ac:dyDescent="0.3">
      <c r="A1327" s="7">
        <v>281</v>
      </c>
      <c r="B1327" s="8" t="s">
        <v>1115</v>
      </c>
      <c r="C1327" s="9">
        <v>1987</v>
      </c>
      <c r="D1327" s="10">
        <v>0</v>
      </c>
      <c r="E1327" s="14" t="s">
        <v>54</v>
      </c>
      <c r="F1327" s="10">
        <v>2</v>
      </c>
      <c r="G1327" s="10">
        <v>2</v>
      </c>
      <c r="H1327" s="15">
        <v>301.7</v>
      </c>
      <c r="I1327" s="15">
        <v>294.3</v>
      </c>
      <c r="J1327" s="10">
        <v>294.3</v>
      </c>
      <c r="K1327" s="11">
        <v>23</v>
      </c>
      <c r="L1327" s="12">
        <v>643175</v>
      </c>
      <c r="M1327" s="12">
        <v>0</v>
      </c>
      <c r="N1327" s="12">
        <v>0</v>
      </c>
      <c r="O1327" s="12">
        <f t="shared" si="297"/>
        <v>28942.880000000001</v>
      </c>
      <c r="P1327" s="12">
        <f t="shared" si="298"/>
        <v>614232.12</v>
      </c>
      <c r="Q1327" s="12">
        <f t="shared" si="299"/>
        <v>2185.4400271831464</v>
      </c>
      <c r="R1327" s="12">
        <v>10685.67</v>
      </c>
      <c r="S1327" s="13">
        <v>43830</v>
      </c>
    </row>
    <row r="1328" spans="1:19" s="16" customFormat="1" x14ac:dyDescent="0.3">
      <c r="A1328" s="7">
        <v>282</v>
      </c>
      <c r="B1328" s="8" t="s">
        <v>1116</v>
      </c>
      <c r="C1328" s="9">
        <v>1986</v>
      </c>
      <c r="D1328" s="10">
        <v>0</v>
      </c>
      <c r="E1328" s="14" t="s">
        <v>54</v>
      </c>
      <c r="F1328" s="10">
        <v>2</v>
      </c>
      <c r="G1328" s="10">
        <v>1</v>
      </c>
      <c r="H1328" s="15">
        <v>295.39999999999998</v>
      </c>
      <c r="I1328" s="15">
        <v>266</v>
      </c>
      <c r="J1328" s="10">
        <v>167.9</v>
      </c>
      <c r="K1328" s="11">
        <v>17</v>
      </c>
      <c r="L1328" s="12">
        <v>581327.04</v>
      </c>
      <c r="M1328" s="12">
        <v>0</v>
      </c>
      <c r="N1328" s="12">
        <v>0</v>
      </c>
      <c r="O1328" s="12">
        <f t="shared" si="297"/>
        <v>26159.72</v>
      </c>
      <c r="P1328" s="12">
        <f t="shared" si="298"/>
        <v>555167.32000000007</v>
      </c>
      <c r="Q1328" s="12">
        <f t="shared" si="299"/>
        <v>2185.44</v>
      </c>
      <c r="R1328" s="12">
        <v>10685.67</v>
      </c>
      <c r="S1328" s="13">
        <v>43830</v>
      </c>
    </row>
    <row r="1329" spans="1:19" s="16" customFormat="1" x14ac:dyDescent="0.3">
      <c r="A1329" s="7">
        <v>283</v>
      </c>
      <c r="B1329" s="8" t="s">
        <v>1117</v>
      </c>
      <c r="C1329" s="9">
        <v>1989</v>
      </c>
      <c r="D1329" s="10">
        <v>0</v>
      </c>
      <c r="E1329" s="14" t="s">
        <v>54</v>
      </c>
      <c r="F1329" s="10">
        <v>2</v>
      </c>
      <c r="G1329" s="10">
        <v>1</v>
      </c>
      <c r="H1329" s="15">
        <v>1266.5</v>
      </c>
      <c r="I1329" s="15">
        <v>963.7</v>
      </c>
      <c r="J1329" s="10">
        <v>410.3</v>
      </c>
      <c r="K1329" s="11">
        <v>98</v>
      </c>
      <c r="L1329" s="12">
        <v>2106108.5299999998</v>
      </c>
      <c r="M1329" s="12">
        <v>0</v>
      </c>
      <c r="N1329" s="12">
        <v>0</v>
      </c>
      <c r="O1329" s="12">
        <f t="shared" si="297"/>
        <v>94774.88</v>
      </c>
      <c r="P1329" s="12">
        <f t="shared" si="298"/>
        <v>2011333.65</v>
      </c>
      <c r="Q1329" s="12">
        <f t="shared" si="299"/>
        <v>2185.4400020753342</v>
      </c>
      <c r="R1329" s="12">
        <v>10685.67</v>
      </c>
      <c r="S1329" s="13">
        <v>43830</v>
      </c>
    </row>
    <row r="1330" spans="1:19" s="16" customFormat="1" x14ac:dyDescent="0.3">
      <c r="A1330" s="7">
        <v>284</v>
      </c>
      <c r="B1330" s="8" t="s">
        <v>1118</v>
      </c>
      <c r="C1330" s="9">
        <v>1988</v>
      </c>
      <c r="D1330" s="10">
        <v>0</v>
      </c>
      <c r="E1330" s="14" t="s">
        <v>54</v>
      </c>
      <c r="F1330" s="10">
        <v>2</v>
      </c>
      <c r="G1330" s="10">
        <v>2</v>
      </c>
      <c r="H1330" s="15">
        <v>302.5</v>
      </c>
      <c r="I1330" s="15">
        <v>299.7</v>
      </c>
      <c r="J1330" s="10">
        <v>97.3</v>
      </c>
      <c r="K1330" s="11">
        <v>13</v>
      </c>
      <c r="L1330" s="12">
        <v>654976.36</v>
      </c>
      <c r="M1330" s="12">
        <v>0</v>
      </c>
      <c r="N1330" s="12">
        <v>0</v>
      </c>
      <c r="O1330" s="12">
        <f t="shared" si="297"/>
        <v>29473.94</v>
      </c>
      <c r="P1330" s="12">
        <f t="shared" si="298"/>
        <v>625502.42000000004</v>
      </c>
      <c r="Q1330" s="12">
        <f t="shared" si="299"/>
        <v>2185.4399733066398</v>
      </c>
      <c r="R1330" s="12">
        <v>10685.67</v>
      </c>
      <c r="S1330" s="13">
        <v>43830</v>
      </c>
    </row>
    <row r="1331" spans="1:19" s="16" customFormat="1" x14ac:dyDescent="0.3">
      <c r="A1331" s="7">
        <v>285</v>
      </c>
      <c r="B1331" s="8" t="s">
        <v>1119</v>
      </c>
      <c r="C1331" s="9">
        <v>1987</v>
      </c>
      <c r="D1331" s="10">
        <v>0</v>
      </c>
      <c r="E1331" s="14" t="s">
        <v>69</v>
      </c>
      <c r="F1331" s="10">
        <v>5</v>
      </c>
      <c r="G1331" s="10">
        <v>4</v>
      </c>
      <c r="H1331" s="15">
        <v>3933.3</v>
      </c>
      <c r="I1331" s="15">
        <v>3520.5</v>
      </c>
      <c r="J1331" s="10">
        <v>2940.4</v>
      </c>
      <c r="K1331" s="11">
        <v>190</v>
      </c>
      <c r="L1331" s="12">
        <v>8818398.5199999996</v>
      </c>
      <c r="M1331" s="12">
        <v>0</v>
      </c>
      <c r="N1331" s="12">
        <v>0</v>
      </c>
      <c r="O1331" s="12">
        <f t="shared" si="297"/>
        <v>396827.93</v>
      </c>
      <c r="P1331" s="12">
        <f t="shared" si="298"/>
        <v>8421570.5899999999</v>
      </c>
      <c r="Q1331" s="12">
        <f t="shared" si="299"/>
        <v>2504.8710467263172</v>
      </c>
      <c r="R1331" s="12">
        <v>17606.61</v>
      </c>
      <c r="S1331" s="13">
        <v>43830</v>
      </c>
    </row>
    <row r="1332" spans="1:19" s="16" customFormat="1" x14ac:dyDescent="0.3">
      <c r="A1332" s="7">
        <v>286</v>
      </c>
      <c r="B1332" s="8" t="s">
        <v>1120</v>
      </c>
      <c r="C1332" s="9">
        <v>1987</v>
      </c>
      <c r="D1332" s="10">
        <v>0</v>
      </c>
      <c r="E1332" s="14" t="s">
        <v>69</v>
      </c>
      <c r="F1332" s="10">
        <v>5</v>
      </c>
      <c r="G1332" s="10">
        <v>4</v>
      </c>
      <c r="H1332" s="15">
        <v>3861.8</v>
      </c>
      <c r="I1332" s="15">
        <v>3486.5</v>
      </c>
      <c r="J1332" s="10">
        <v>3486.5</v>
      </c>
      <c r="K1332" s="11">
        <v>190</v>
      </c>
      <c r="L1332" s="12">
        <v>12056979.449999999</v>
      </c>
      <c r="M1332" s="12">
        <v>0</v>
      </c>
      <c r="N1332" s="12">
        <v>0</v>
      </c>
      <c r="O1332" s="12">
        <f t="shared" si="297"/>
        <v>542564.07999999996</v>
      </c>
      <c r="P1332" s="12">
        <f t="shared" si="298"/>
        <v>11514415.369999999</v>
      </c>
      <c r="Q1332" s="12">
        <f t="shared" si="299"/>
        <v>3458.1900043023088</v>
      </c>
      <c r="R1332" s="12">
        <v>17606.61</v>
      </c>
      <c r="S1332" s="13">
        <v>43830</v>
      </c>
    </row>
    <row r="1333" spans="1:19" s="16" customFormat="1" x14ac:dyDescent="0.3">
      <c r="A1333" s="7">
        <v>287</v>
      </c>
      <c r="B1333" s="8" t="s">
        <v>1121</v>
      </c>
      <c r="C1333" s="9">
        <v>1988</v>
      </c>
      <c r="D1333" s="10">
        <v>0</v>
      </c>
      <c r="E1333" s="14" t="s">
        <v>69</v>
      </c>
      <c r="F1333" s="10">
        <v>5</v>
      </c>
      <c r="G1333" s="10">
        <v>6</v>
      </c>
      <c r="H1333" s="15">
        <v>5753.8</v>
      </c>
      <c r="I1333" s="15">
        <v>5116.1000000000004</v>
      </c>
      <c r="J1333" s="10">
        <v>4956.2</v>
      </c>
      <c r="K1333" s="11">
        <v>282</v>
      </c>
      <c r="L1333" s="12">
        <v>27695848.27</v>
      </c>
      <c r="M1333" s="12">
        <v>0</v>
      </c>
      <c r="N1333" s="12">
        <v>0</v>
      </c>
      <c r="O1333" s="12">
        <f t="shared" si="297"/>
        <v>1246313.17</v>
      </c>
      <c r="P1333" s="12">
        <f t="shared" si="298"/>
        <v>26449535.100000001</v>
      </c>
      <c r="Q1333" s="12">
        <f t="shared" si="299"/>
        <v>5413.4689060026185</v>
      </c>
      <c r="R1333" s="12">
        <v>17606.61</v>
      </c>
      <c r="S1333" s="13">
        <v>43830</v>
      </c>
    </row>
    <row r="1334" spans="1:19" s="16" customFormat="1" x14ac:dyDescent="0.3">
      <c r="A1334" s="7">
        <v>288</v>
      </c>
      <c r="B1334" s="8" t="s">
        <v>1122</v>
      </c>
      <c r="C1334" s="9">
        <v>1989</v>
      </c>
      <c r="D1334" s="10">
        <v>0</v>
      </c>
      <c r="E1334" s="14" t="s">
        <v>69</v>
      </c>
      <c r="F1334" s="10">
        <v>5</v>
      </c>
      <c r="G1334" s="10">
        <v>10</v>
      </c>
      <c r="H1334" s="15">
        <v>9328.7000000000007</v>
      </c>
      <c r="I1334" s="15">
        <v>8288.7999999999993</v>
      </c>
      <c r="J1334" s="10">
        <v>7606.8</v>
      </c>
      <c r="K1334" s="11">
        <v>480</v>
      </c>
      <c r="L1334" s="12">
        <v>27745237.52</v>
      </c>
      <c r="M1334" s="12">
        <v>0</v>
      </c>
      <c r="N1334" s="12">
        <v>0</v>
      </c>
      <c r="O1334" s="12">
        <f t="shared" si="297"/>
        <v>1248535.69</v>
      </c>
      <c r="P1334" s="12">
        <f t="shared" si="298"/>
        <v>26496701.829999998</v>
      </c>
      <c r="Q1334" s="12">
        <f t="shared" si="299"/>
        <v>3347.3165621079047</v>
      </c>
      <c r="R1334" s="12">
        <v>17606.61</v>
      </c>
      <c r="S1334" s="13">
        <v>43830</v>
      </c>
    </row>
    <row r="1335" spans="1:19" s="16" customFormat="1" x14ac:dyDescent="0.3">
      <c r="A1335" s="7">
        <v>289</v>
      </c>
      <c r="B1335" s="8" t="s">
        <v>1123</v>
      </c>
      <c r="C1335" s="9">
        <v>1989</v>
      </c>
      <c r="D1335" s="10">
        <v>0</v>
      </c>
      <c r="E1335" s="14" t="s">
        <v>69</v>
      </c>
      <c r="F1335" s="10">
        <v>5</v>
      </c>
      <c r="G1335" s="10">
        <v>6</v>
      </c>
      <c r="H1335" s="15">
        <v>5695.4</v>
      </c>
      <c r="I1335" s="15">
        <v>5095.8</v>
      </c>
      <c r="J1335" s="10">
        <v>4914.3999999999996</v>
      </c>
      <c r="K1335" s="11">
        <v>290</v>
      </c>
      <c r="L1335" s="12">
        <v>10801384.720000001</v>
      </c>
      <c r="M1335" s="12">
        <v>0</v>
      </c>
      <c r="N1335" s="12">
        <v>0</v>
      </c>
      <c r="O1335" s="12">
        <f t="shared" si="297"/>
        <v>486062.31</v>
      </c>
      <c r="P1335" s="12">
        <f t="shared" si="298"/>
        <v>10315322.41</v>
      </c>
      <c r="Q1335" s="12">
        <f t="shared" si="299"/>
        <v>2119.6641783429491</v>
      </c>
      <c r="R1335" s="12">
        <v>17606.61</v>
      </c>
      <c r="S1335" s="13">
        <v>43830</v>
      </c>
    </row>
    <row r="1336" spans="1:19" s="16" customFormat="1" x14ac:dyDescent="0.3">
      <c r="A1336" s="7">
        <v>290</v>
      </c>
      <c r="B1336" s="8" t="s">
        <v>1124</v>
      </c>
      <c r="C1336" s="9">
        <v>1989</v>
      </c>
      <c r="D1336" s="10">
        <v>0</v>
      </c>
      <c r="E1336" s="14" t="s">
        <v>54</v>
      </c>
      <c r="F1336" s="10">
        <v>2</v>
      </c>
      <c r="G1336" s="10">
        <v>2</v>
      </c>
      <c r="H1336" s="15">
        <v>961.7</v>
      </c>
      <c r="I1336" s="15">
        <v>893</v>
      </c>
      <c r="J1336" s="10">
        <v>804.1</v>
      </c>
      <c r="K1336" s="11">
        <v>50</v>
      </c>
      <c r="L1336" s="12">
        <v>1951597.92</v>
      </c>
      <c r="M1336" s="12">
        <v>0</v>
      </c>
      <c r="N1336" s="12">
        <v>0</v>
      </c>
      <c r="O1336" s="12">
        <f t="shared" si="297"/>
        <v>87821.91</v>
      </c>
      <c r="P1336" s="12">
        <f t="shared" si="298"/>
        <v>1863776.01</v>
      </c>
      <c r="Q1336" s="12">
        <f t="shared" si="299"/>
        <v>2185.44</v>
      </c>
      <c r="R1336" s="12">
        <v>10685.67</v>
      </c>
      <c r="S1336" s="13">
        <v>43830</v>
      </c>
    </row>
    <row r="1337" spans="1:19" s="16" customFormat="1" x14ac:dyDescent="0.3">
      <c r="A1337" s="7">
        <v>291</v>
      </c>
      <c r="B1337" s="8" t="s">
        <v>1125</v>
      </c>
      <c r="C1337" s="9">
        <v>1988</v>
      </c>
      <c r="D1337" s="10">
        <v>0</v>
      </c>
      <c r="E1337" s="14" t="s">
        <v>54</v>
      </c>
      <c r="F1337" s="10">
        <v>2</v>
      </c>
      <c r="G1337" s="10">
        <v>3</v>
      </c>
      <c r="H1337" s="15">
        <v>788.8</v>
      </c>
      <c r="I1337" s="15">
        <v>699.8</v>
      </c>
      <c r="J1337" s="10">
        <v>341</v>
      </c>
      <c r="K1337" s="11">
        <v>55</v>
      </c>
      <c r="L1337" s="12">
        <v>1529370.92</v>
      </c>
      <c r="M1337" s="12">
        <v>0</v>
      </c>
      <c r="N1337" s="12">
        <v>0</v>
      </c>
      <c r="O1337" s="12">
        <f t="shared" si="297"/>
        <v>68821.69</v>
      </c>
      <c r="P1337" s="12">
        <f t="shared" si="298"/>
        <v>1460549.23</v>
      </c>
      <c r="Q1337" s="12">
        <f t="shared" si="299"/>
        <v>2185.4400114318378</v>
      </c>
      <c r="R1337" s="12">
        <v>10685.67</v>
      </c>
      <c r="S1337" s="13">
        <v>43830</v>
      </c>
    </row>
    <row r="1338" spans="1:19" s="16" customFormat="1" x14ac:dyDescent="0.3">
      <c r="A1338" s="7">
        <v>292</v>
      </c>
      <c r="B1338" s="8" t="s">
        <v>1126</v>
      </c>
      <c r="C1338" s="9">
        <v>1988</v>
      </c>
      <c r="D1338" s="10">
        <v>0</v>
      </c>
      <c r="E1338" s="14" t="s">
        <v>54</v>
      </c>
      <c r="F1338" s="10">
        <v>2</v>
      </c>
      <c r="G1338" s="10">
        <v>3</v>
      </c>
      <c r="H1338" s="15">
        <v>812</v>
      </c>
      <c r="I1338" s="15">
        <v>724.6</v>
      </c>
      <c r="J1338" s="10">
        <v>724.6</v>
      </c>
      <c r="K1338" s="11">
        <v>56</v>
      </c>
      <c r="L1338" s="12">
        <v>2797044.62</v>
      </c>
      <c r="M1338" s="12">
        <v>0</v>
      </c>
      <c r="N1338" s="12">
        <v>0</v>
      </c>
      <c r="O1338" s="12">
        <f t="shared" si="297"/>
        <v>125867.01</v>
      </c>
      <c r="P1338" s="12">
        <f t="shared" si="298"/>
        <v>2671177.6100000003</v>
      </c>
      <c r="Q1338" s="12">
        <f t="shared" si="299"/>
        <v>3860.1223019597019</v>
      </c>
      <c r="R1338" s="12">
        <v>10685.67</v>
      </c>
      <c r="S1338" s="13">
        <v>43830</v>
      </c>
    </row>
    <row r="1339" spans="1:19" s="16" customFormat="1" x14ac:dyDescent="0.3">
      <c r="A1339" s="7">
        <v>293</v>
      </c>
      <c r="B1339" s="8" t="s">
        <v>1127</v>
      </c>
      <c r="C1339" s="9">
        <v>1989</v>
      </c>
      <c r="D1339" s="10">
        <v>0</v>
      </c>
      <c r="E1339" s="14" t="s">
        <v>54</v>
      </c>
      <c r="F1339" s="10">
        <v>2</v>
      </c>
      <c r="G1339" s="10">
        <v>2</v>
      </c>
      <c r="H1339" s="15">
        <v>714.9</v>
      </c>
      <c r="I1339" s="15">
        <v>639.72</v>
      </c>
      <c r="J1339" s="10">
        <v>111.9</v>
      </c>
      <c r="K1339" s="11">
        <v>51</v>
      </c>
      <c r="L1339" s="12">
        <v>1398069.66</v>
      </c>
      <c r="M1339" s="12">
        <v>0</v>
      </c>
      <c r="N1339" s="12">
        <v>0</v>
      </c>
      <c r="O1339" s="12">
        <f t="shared" si="297"/>
        <v>62913.13</v>
      </c>
      <c r="P1339" s="12">
        <f t="shared" si="298"/>
        <v>1335156.53</v>
      </c>
      <c r="Q1339" s="12">
        <f t="shared" si="299"/>
        <v>2185.4399737385102</v>
      </c>
      <c r="R1339" s="12">
        <v>10685.67</v>
      </c>
      <c r="S1339" s="13">
        <v>43830</v>
      </c>
    </row>
    <row r="1340" spans="1:19" s="16" customFormat="1" x14ac:dyDescent="0.3">
      <c r="A1340" s="7">
        <v>294</v>
      </c>
      <c r="B1340" s="8" t="s">
        <v>1128</v>
      </c>
      <c r="C1340" s="9">
        <v>1989</v>
      </c>
      <c r="D1340" s="10">
        <v>0</v>
      </c>
      <c r="E1340" s="14" t="s">
        <v>54</v>
      </c>
      <c r="F1340" s="10">
        <v>2</v>
      </c>
      <c r="G1340" s="10">
        <v>2</v>
      </c>
      <c r="H1340" s="15">
        <v>725.8</v>
      </c>
      <c r="I1340" s="15">
        <v>652.1</v>
      </c>
      <c r="J1340" s="10">
        <v>548.6</v>
      </c>
      <c r="K1340" s="11">
        <v>49</v>
      </c>
      <c r="L1340" s="12">
        <v>1425125.43</v>
      </c>
      <c r="M1340" s="12">
        <v>0</v>
      </c>
      <c r="N1340" s="12">
        <v>0</v>
      </c>
      <c r="O1340" s="12">
        <f t="shared" si="297"/>
        <v>64130.64</v>
      </c>
      <c r="P1340" s="12">
        <f t="shared" si="298"/>
        <v>1360994.79</v>
      </c>
      <c r="Q1340" s="12">
        <f t="shared" si="299"/>
        <v>2185.4400092010428</v>
      </c>
      <c r="R1340" s="12">
        <v>10685.67</v>
      </c>
      <c r="S1340" s="13">
        <v>43830</v>
      </c>
    </row>
    <row r="1341" spans="1:19" s="16" customFormat="1" x14ac:dyDescent="0.3">
      <c r="A1341" s="7">
        <v>295</v>
      </c>
      <c r="B1341" s="8" t="s">
        <v>1129</v>
      </c>
      <c r="C1341" s="9">
        <v>1988</v>
      </c>
      <c r="D1341" s="10">
        <v>0</v>
      </c>
      <c r="E1341" s="14" t="s">
        <v>54</v>
      </c>
      <c r="F1341" s="10">
        <v>2</v>
      </c>
      <c r="G1341" s="10">
        <v>2</v>
      </c>
      <c r="H1341" s="15">
        <v>1024.7</v>
      </c>
      <c r="I1341" s="15">
        <v>922.8</v>
      </c>
      <c r="J1341" s="10">
        <v>418.1</v>
      </c>
      <c r="K1341" s="11">
        <v>41</v>
      </c>
      <c r="L1341" s="12">
        <v>3486323.99</v>
      </c>
      <c r="M1341" s="12">
        <v>0</v>
      </c>
      <c r="N1341" s="12">
        <v>0</v>
      </c>
      <c r="O1341" s="12">
        <f t="shared" si="297"/>
        <v>156884.57999999999</v>
      </c>
      <c r="P1341" s="12">
        <f t="shared" si="298"/>
        <v>3329439.41</v>
      </c>
      <c r="Q1341" s="12">
        <f t="shared" si="299"/>
        <v>3777.9843844820116</v>
      </c>
      <c r="R1341" s="12">
        <v>10685.67</v>
      </c>
      <c r="S1341" s="13">
        <v>43830</v>
      </c>
    </row>
    <row r="1342" spans="1:19" s="16" customFormat="1" x14ac:dyDescent="0.3">
      <c r="A1342" s="7">
        <v>296</v>
      </c>
      <c r="B1342" s="8" t="s">
        <v>1130</v>
      </c>
      <c r="C1342" s="9">
        <v>1988</v>
      </c>
      <c r="D1342" s="10">
        <v>0</v>
      </c>
      <c r="E1342" s="14" t="s">
        <v>54</v>
      </c>
      <c r="F1342" s="10">
        <v>2</v>
      </c>
      <c r="G1342" s="10">
        <v>2</v>
      </c>
      <c r="H1342" s="15">
        <v>1027.2</v>
      </c>
      <c r="I1342" s="15">
        <v>922.5</v>
      </c>
      <c r="J1342" s="10">
        <v>376.4</v>
      </c>
      <c r="K1342" s="11">
        <v>38</v>
      </c>
      <c r="L1342" s="12">
        <v>3487288.47</v>
      </c>
      <c r="M1342" s="12">
        <v>0</v>
      </c>
      <c r="N1342" s="12">
        <v>0</v>
      </c>
      <c r="O1342" s="12">
        <f t="shared" si="297"/>
        <v>156927.98000000001</v>
      </c>
      <c r="P1342" s="12">
        <f t="shared" si="298"/>
        <v>3330360.49</v>
      </c>
      <c r="Q1342" s="12">
        <f t="shared" si="299"/>
        <v>3780.2585040650411</v>
      </c>
      <c r="R1342" s="12">
        <v>10685.67</v>
      </c>
      <c r="S1342" s="13">
        <v>43830</v>
      </c>
    </row>
    <row r="1343" spans="1:19" s="16" customFormat="1" ht="26.4" x14ac:dyDescent="0.3">
      <c r="A1343" s="7">
        <v>297</v>
      </c>
      <c r="B1343" s="8" t="s">
        <v>1131</v>
      </c>
      <c r="C1343" s="9">
        <v>1988</v>
      </c>
      <c r="D1343" s="10">
        <v>0</v>
      </c>
      <c r="E1343" s="14" t="s">
        <v>54</v>
      </c>
      <c r="F1343" s="10">
        <v>2</v>
      </c>
      <c r="G1343" s="10">
        <v>2</v>
      </c>
      <c r="H1343" s="15">
        <v>911.6</v>
      </c>
      <c r="I1343" s="15">
        <v>594.9</v>
      </c>
      <c r="J1343" s="10">
        <v>304.3</v>
      </c>
      <c r="K1343" s="11">
        <v>52</v>
      </c>
      <c r="L1343" s="12">
        <v>1300118.26</v>
      </c>
      <c r="M1343" s="12">
        <v>0</v>
      </c>
      <c r="N1343" s="12">
        <v>0</v>
      </c>
      <c r="O1343" s="12">
        <f t="shared" si="297"/>
        <v>58505.32</v>
      </c>
      <c r="P1343" s="12">
        <f t="shared" si="298"/>
        <v>1241612.94</v>
      </c>
      <c r="Q1343" s="12">
        <f t="shared" si="299"/>
        <v>2185.4400067238194</v>
      </c>
      <c r="R1343" s="12">
        <v>10685.67</v>
      </c>
      <c r="S1343" s="13">
        <v>43830</v>
      </c>
    </row>
    <row r="1344" spans="1:19" s="16" customFormat="1" x14ac:dyDescent="0.3">
      <c r="A1344" s="7">
        <v>298</v>
      </c>
      <c r="B1344" s="8" t="s">
        <v>1132</v>
      </c>
      <c r="C1344" s="9">
        <v>1999</v>
      </c>
      <c r="D1344" s="10">
        <v>0</v>
      </c>
      <c r="E1344" s="14" t="s">
        <v>69</v>
      </c>
      <c r="F1344" s="10">
        <v>3</v>
      </c>
      <c r="G1344" s="10">
        <v>3</v>
      </c>
      <c r="H1344" s="15">
        <v>1838</v>
      </c>
      <c r="I1344" s="15">
        <v>1589.2</v>
      </c>
      <c r="J1344" s="10">
        <v>537.1</v>
      </c>
      <c r="K1344" s="11">
        <v>80</v>
      </c>
      <c r="L1344" s="12">
        <v>6509315.2000000002</v>
      </c>
      <c r="M1344" s="12">
        <v>0</v>
      </c>
      <c r="N1344" s="12">
        <v>0</v>
      </c>
      <c r="O1344" s="12">
        <f t="shared" si="297"/>
        <v>292919.18</v>
      </c>
      <c r="P1344" s="12">
        <f t="shared" si="298"/>
        <v>6216396.0200000005</v>
      </c>
      <c r="Q1344" s="12">
        <f t="shared" si="299"/>
        <v>4095.9697961238357</v>
      </c>
      <c r="R1344" s="12">
        <v>17606.61</v>
      </c>
      <c r="S1344" s="13">
        <v>43830</v>
      </c>
    </row>
    <row r="1345" spans="1:19" s="16" customFormat="1" x14ac:dyDescent="0.3">
      <c r="A1345" s="7">
        <v>299</v>
      </c>
      <c r="B1345" s="8" t="s">
        <v>1133</v>
      </c>
      <c r="C1345" s="9">
        <v>1988</v>
      </c>
      <c r="D1345" s="10">
        <v>0</v>
      </c>
      <c r="E1345" s="14" t="s">
        <v>54</v>
      </c>
      <c r="F1345" s="10">
        <v>2</v>
      </c>
      <c r="G1345" s="10">
        <v>3</v>
      </c>
      <c r="H1345" s="15">
        <v>1391.2</v>
      </c>
      <c r="I1345" s="15">
        <v>1165.5</v>
      </c>
      <c r="J1345" s="10">
        <v>1039.8</v>
      </c>
      <c r="K1345" s="11">
        <v>61</v>
      </c>
      <c r="L1345" s="12">
        <v>2804903.99</v>
      </c>
      <c r="M1345" s="12">
        <v>0</v>
      </c>
      <c r="N1345" s="12">
        <v>0</v>
      </c>
      <c r="O1345" s="12">
        <f t="shared" si="297"/>
        <v>126220.68</v>
      </c>
      <c r="P1345" s="12">
        <f t="shared" si="298"/>
        <v>2678683.31</v>
      </c>
      <c r="Q1345" s="12">
        <f t="shared" si="299"/>
        <v>2406.6100300300304</v>
      </c>
      <c r="R1345" s="12">
        <v>10685.67</v>
      </c>
      <c r="S1345" s="13">
        <v>43830</v>
      </c>
    </row>
    <row r="1346" spans="1:19" s="16" customFormat="1" x14ac:dyDescent="0.3">
      <c r="A1346" s="7">
        <v>300</v>
      </c>
      <c r="B1346" s="8" t="s">
        <v>1134</v>
      </c>
      <c r="C1346" s="9">
        <v>1989</v>
      </c>
      <c r="D1346" s="10">
        <v>0</v>
      </c>
      <c r="E1346" s="14" t="s">
        <v>54</v>
      </c>
      <c r="F1346" s="10">
        <v>2</v>
      </c>
      <c r="G1346" s="10">
        <v>2</v>
      </c>
      <c r="H1346" s="15">
        <v>1116.7</v>
      </c>
      <c r="I1346" s="15">
        <v>909.5</v>
      </c>
      <c r="J1346" s="10">
        <v>473.7</v>
      </c>
      <c r="K1346" s="11">
        <v>52</v>
      </c>
      <c r="L1346" s="12">
        <v>1939163.16</v>
      </c>
      <c r="M1346" s="12">
        <v>0</v>
      </c>
      <c r="N1346" s="12">
        <v>0</v>
      </c>
      <c r="O1346" s="12">
        <f t="shared" si="297"/>
        <v>87262.34</v>
      </c>
      <c r="P1346" s="12">
        <f t="shared" si="298"/>
        <v>1851900.8199999998</v>
      </c>
      <c r="Q1346" s="12">
        <f t="shared" si="299"/>
        <v>2132.1200219901043</v>
      </c>
      <c r="R1346" s="12">
        <v>10685.67</v>
      </c>
      <c r="S1346" s="13">
        <v>43830</v>
      </c>
    </row>
    <row r="1347" spans="1:19" s="16" customFormat="1" x14ac:dyDescent="0.3">
      <c r="A1347" s="7">
        <v>301</v>
      </c>
      <c r="B1347" s="8" t="s">
        <v>1135</v>
      </c>
      <c r="C1347" s="9">
        <v>2002</v>
      </c>
      <c r="D1347" s="10">
        <v>0</v>
      </c>
      <c r="E1347" s="14" t="s">
        <v>29</v>
      </c>
      <c r="F1347" s="10">
        <v>3</v>
      </c>
      <c r="G1347" s="10">
        <v>5</v>
      </c>
      <c r="H1347" s="15">
        <v>4157.3</v>
      </c>
      <c r="I1347" s="15">
        <v>3725.2</v>
      </c>
      <c r="J1347" s="10">
        <v>1828.4</v>
      </c>
      <c r="K1347" s="11">
        <v>108</v>
      </c>
      <c r="L1347" s="12">
        <v>12892730.939999999</v>
      </c>
      <c r="M1347" s="12">
        <v>0</v>
      </c>
      <c r="N1347" s="12">
        <v>0</v>
      </c>
      <c r="O1347" s="12">
        <f t="shared" si="297"/>
        <v>580172.89</v>
      </c>
      <c r="P1347" s="12">
        <f t="shared" si="298"/>
        <v>12312558.049999999</v>
      </c>
      <c r="Q1347" s="12">
        <f t="shared" si="299"/>
        <v>3460.95</v>
      </c>
      <c r="R1347" s="12">
        <v>27958.74</v>
      </c>
      <c r="S1347" s="13">
        <v>43830</v>
      </c>
    </row>
    <row r="1348" spans="1:19" s="16" customFormat="1" x14ac:dyDescent="0.3">
      <c r="A1348" s="7">
        <v>302</v>
      </c>
      <c r="B1348" s="8" t="s">
        <v>1136</v>
      </c>
      <c r="C1348" s="9">
        <v>1989</v>
      </c>
      <c r="D1348" s="10">
        <v>0</v>
      </c>
      <c r="E1348" s="14" t="s">
        <v>54</v>
      </c>
      <c r="F1348" s="10">
        <v>2</v>
      </c>
      <c r="G1348" s="10">
        <v>3</v>
      </c>
      <c r="H1348" s="15">
        <v>852.8</v>
      </c>
      <c r="I1348" s="15">
        <v>748.9</v>
      </c>
      <c r="J1348" s="10">
        <v>610.6</v>
      </c>
      <c r="K1348" s="11">
        <v>42</v>
      </c>
      <c r="L1348" s="12">
        <v>1596744.68</v>
      </c>
      <c r="M1348" s="12">
        <v>0</v>
      </c>
      <c r="N1348" s="12">
        <v>0</v>
      </c>
      <c r="O1348" s="12">
        <f t="shared" si="297"/>
        <v>71853.509999999995</v>
      </c>
      <c r="P1348" s="12">
        <f t="shared" si="298"/>
        <v>1524891.17</v>
      </c>
      <c r="Q1348" s="12">
        <f t="shared" si="299"/>
        <v>2132.1200160235012</v>
      </c>
      <c r="R1348" s="12">
        <v>10685.67</v>
      </c>
      <c r="S1348" s="13">
        <v>43830</v>
      </c>
    </row>
    <row r="1349" spans="1:19" s="16" customFormat="1" x14ac:dyDescent="0.3">
      <c r="A1349" s="7">
        <v>303</v>
      </c>
      <c r="B1349" s="8" t="s">
        <v>1137</v>
      </c>
      <c r="C1349" s="9">
        <v>1989</v>
      </c>
      <c r="D1349" s="10">
        <v>0</v>
      </c>
      <c r="E1349" s="14" t="s">
        <v>54</v>
      </c>
      <c r="F1349" s="10">
        <v>2</v>
      </c>
      <c r="G1349" s="10">
        <v>2</v>
      </c>
      <c r="H1349" s="15">
        <v>925.6</v>
      </c>
      <c r="I1349" s="15">
        <v>571.9</v>
      </c>
      <c r="J1349" s="10">
        <v>169.2</v>
      </c>
      <c r="K1349" s="11">
        <v>76</v>
      </c>
      <c r="L1349" s="12">
        <v>1969729.05</v>
      </c>
      <c r="M1349" s="12">
        <v>0</v>
      </c>
      <c r="N1349" s="12">
        <v>0</v>
      </c>
      <c r="O1349" s="12">
        <f t="shared" si="297"/>
        <v>88637.81</v>
      </c>
      <c r="P1349" s="12">
        <f t="shared" si="298"/>
        <v>1881091.24</v>
      </c>
      <c r="Q1349" s="12">
        <f t="shared" si="299"/>
        <v>3444.1843853820601</v>
      </c>
      <c r="R1349" s="12">
        <v>10685.67</v>
      </c>
      <c r="S1349" s="13">
        <v>43830</v>
      </c>
    </row>
    <row r="1350" spans="1:19" s="16" customFormat="1" x14ac:dyDescent="0.3">
      <c r="A1350" s="7">
        <v>304</v>
      </c>
      <c r="B1350" s="8" t="s">
        <v>1138</v>
      </c>
      <c r="C1350" s="9">
        <v>1985</v>
      </c>
      <c r="D1350" s="10">
        <v>0</v>
      </c>
      <c r="E1350" s="14" t="s">
        <v>54</v>
      </c>
      <c r="F1350" s="10">
        <v>2</v>
      </c>
      <c r="G1350" s="10">
        <v>3</v>
      </c>
      <c r="H1350" s="15">
        <v>834.7</v>
      </c>
      <c r="I1350" s="15">
        <v>727.7</v>
      </c>
      <c r="J1350" s="10">
        <v>497.6</v>
      </c>
      <c r="K1350" s="11">
        <v>49</v>
      </c>
      <c r="L1350" s="12">
        <v>1237635.77</v>
      </c>
      <c r="M1350" s="12">
        <v>0</v>
      </c>
      <c r="N1350" s="12">
        <v>0</v>
      </c>
      <c r="O1350" s="12">
        <f t="shared" si="297"/>
        <v>55693.61</v>
      </c>
      <c r="P1350" s="12">
        <f t="shared" si="298"/>
        <v>1181942.1599999999</v>
      </c>
      <c r="Q1350" s="12">
        <f t="shared" si="299"/>
        <v>1700.7499931290365</v>
      </c>
      <c r="R1350" s="12">
        <v>10685.67</v>
      </c>
      <c r="S1350" s="13">
        <v>43830</v>
      </c>
    </row>
    <row r="1351" spans="1:19" s="16" customFormat="1" x14ac:dyDescent="0.3">
      <c r="A1351" s="7">
        <v>305</v>
      </c>
      <c r="B1351" s="8" t="s">
        <v>1139</v>
      </c>
      <c r="C1351" s="9">
        <v>1988</v>
      </c>
      <c r="D1351" s="10">
        <v>0</v>
      </c>
      <c r="E1351" s="14" t="s">
        <v>29</v>
      </c>
      <c r="F1351" s="10">
        <v>2</v>
      </c>
      <c r="G1351" s="10">
        <v>2</v>
      </c>
      <c r="H1351" s="15">
        <v>791.6</v>
      </c>
      <c r="I1351" s="15">
        <v>722</v>
      </c>
      <c r="J1351" s="10">
        <v>722</v>
      </c>
      <c r="K1351" s="11">
        <v>62</v>
      </c>
      <c r="L1351" s="12">
        <v>3068175.11</v>
      </c>
      <c r="M1351" s="12">
        <v>0</v>
      </c>
      <c r="N1351" s="12">
        <v>0</v>
      </c>
      <c r="O1351" s="12">
        <f t="shared" si="297"/>
        <v>138067.88</v>
      </c>
      <c r="P1351" s="12">
        <f t="shared" si="298"/>
        <v>2930107.23</v>
      </c>
      <c r="Q1351" s="12">
        <f t="shared" si="299"/>
        <v>4249.5500138504158</v>
      </c>
      <c r="R1351" s="12">
        <v>27958.74</v>
      </c>
      <c r="S1351" s="13">
        <v>43830</v>
      </c>
    </row>
    <row r="1352" spans="1:19" s="16" customFormat="1" x14ac:dyDescent="0.3">
      <c r="A1352" s="7">
        <v>306</v>
      </c>
      <c r="B1352" s="8" t="s">
        <v>1140</v>
      </c>
      <c r="C1352" s="9">
        <v>1986</v>
      </c>
      <c r="D1352" s="10">
        <v>0</v>
      </c>
      <c r="E1352" s="14" t="s">
        <v>29</v>
      </c>
      <c r="F1352" s="10">
        <v>2</v>
      </c>
      <c r="G1352" s="10">
        <v>2</v>
      </c>
      <c r="H1352" s="15">
        <v>795.2</v>
      </c>
      <c r="I1352" s="15">
        <v>725.2</v>
      </c>
      <c r="J1352" s="10">
        <v>561.20000000000005</v>
      </c>
      <c r="K1352" s="11">
        <v>57</v>
      </c>
      <c r="L1352" s="12">
        <v>3081773.65</v>
      </c>
      <c r="M1352" s="12">
        <v>0</v>
      </c>
      <c r="N1352" s="12">
        <v>0</v>
      </c>
      <c r="O1352" s="12">
        <f t="shared" si="297"/>
        <v>138679.81</v>
      </c>
      <c r="P1352" s="12">
        <f t="shared" si="298"/>
        <v>2943093.84</v>
      </c>
      <c r="Q1352" s="12">
        <f t="shared" si="299"/>
        <v>4249.5499862106999</v>
      </c>
      <c r="R1352" s="12">
        <v>27958.74</v>
      </c>
      <c r="S1352" s="13">
        <v>43830</v>
      </c>
    </row>
    <row r="1353" spans="1:19" s="16" customFormat="1" x14ac:dyDescent="0.3">
      <c r="A1353" s="7">
        <v>307</v>
      </c>
      <c r="B1353" s="8" t="s">
        <v>1141</v>
      </c>
      <c r="C1353" s="9">
        <v>1987</v>
      </c>
      <c r="D1353" s="10">
        <v>0</v>
      </c>
      <c r="E1353" s="14" t="s">
        <v>29</v>
      </c>
      <c r="F1353" s="10">
        <v>2</v>
      </c>
      <c r="G1353" s="10">
        <v>2</v>
      </c>
      <c r="H1353" s="15">
        <v>782.9</v>
      </c>
      <c r="I1353" s="15">
        <v>716.2</v>
      </c>
      <c r="J1353" s="10">
        <v>577.6</v>
      </c>
      <c r="K1353" s="11">
        <v>65</v>
      </c>
      <c r="L1353" s="12">
        <v>3043527.72</v>
      </c>
      <c r="M1353" s="12">
        <v>0</v>
      </c>
      <c r="N1353" s="12">
        <v>0</v>
      </c>
      <c r="O1353" s="12">
        <f t="shared" si="297"/>
        <v>136958.75</v>
      </c>
      <c r="P1353" s="12">
        <f t="shared" si="298"/>
        <v>2906568.97</v>
      </c>
      <c r="Q1353" s="12">
        <f t="shared" si="299"/>
        <v>4249.5500139625801</v>
      </c>
      <c r="R1353" s="12">
        <v>27958.74</v>
      </c>
      <c r="S1353" s="13">
        <v>43830</v>
      </c>
    </row>
    <row r="1354" spans="1:19" s="16" customFormat="1" x14ac:dyDescent="0.3">
      <c r="A1354" s="7">
        <v>308</v>
      </c>
      <c r="B1354" s="8" t="s">
        <v>1142</v>
      </c>
      <c r="C1354" s="9">
        <v>1988</v>
      </c>
      <c r="D1354" s="10">
        <v>0</v>
      </c>
      <c r="E1354" s="14" t="s">
        <v>29</v>
      </c>
      <c r="F1354" s="10">
        <v>2</v>
      </c>
      <c r="G1354" s="10">
        <v>2</v>
      </c>
      <c r="H1354" s="15">
        <v>798.4</v>
      </c>
      <c r="I1354" s="15">
        <v>730.9</v>
      </c>
      <c r="J1354" s="10">
        <v>730.9</v>
      </c>
      <c r="K1354" s="11">
        <v>51</v>
      </c>
      <c r="L1354" s="12">
        <v>3105996.11</v>
      </c>
      <c r="M1354" s="12">
        <v>0</v>
      </c>
      <c r="N1354" s="12">
        <v>0</v>
      </c>
      <c r="O1354" s="12">
        <f t="shared" si="297"/>
        <v>139769.82</v>
      </c>
      <c r="P1354" s="12">
        <f t="shared" si="298"/>
        <v>2966226.29</v>
      </c>
      <c r="Q1354" s="12">
        <f t="shared" si="299"/>
        <v>4249.5500205226435</v>
      </c>
      <c r="R1354" s="12">
        <v>27958.74</v>
      </c>
      <c r="S1354" s="13">
        <v>43830</v>
      </c>
    </row>
    <row r="1355" spans="1:19" s="16" customFormat="1" x14ac:dyDescent="0.3">
      <c r="A1355" s="7">
        <v>309</v>
      </c>
      <c r="B1355" s="8" t="s">
        <v>1143</v>
      </c>
      <c r="C1355" s="9">
        <v>1988</v>
      </c>
      <c r="D1355" s="10">
        <v>0</v>
      </c>
      <c r="E1355" s="14" t="s">
        <v>29</v>
      </c>
      <c r="F1355" s="10">
        <v>2</v>
      </c>
      <c r="G1355" s="10">
        <v>2</v>
      </c>
      <c r="H1355" s="15">
        <v>824.4</v>
      </c>
      <c r="I1355" s="15">
        <v>754.1</v>
      </c>
      <c r="J1355" s="10">
        <v>560.79999999999995</v>
      </c>
      <c r="K1355" s="11">
        <v>43</v>
      </c>
      <c r="L1355" s="12">
        <v>3204585.65</v>
      </c>
      <c r="M1355" s="12">
        <v>0</v>
      </c>
      <c r="N1355" s="12">
        <v>0</v>
      </c>
      <c r="O1355" s="12">
        <f t="shared" si="297"/>
        <v>144206.35</v>
      </c>
      <c r="P1355" s="12">
        <f t="shared" si="298"/>
        <v>3060379.3</v>
      </c>
      <c r="Q1355" s="12">
        <f t="shared" si="299"/>
        <v>4249.5499933695792</v>
      </c>
      <c r="R1355" s="12">
        <v>27958.74</v>
      </c>
      <c r="S1355" s="13">
        <v>43830</v>
      </c>
    </row>
    <row r="1356" spans="1:19" s="16" customFormat="1" x14ac:dyDescent="0.3">
      <c r="A1356" s="7">
        <v>310</v>
      </c>
      <c r="B1356" s="8" t="s">
        <v>1144</v>
      </c>
      <c r="C1356" s="9">
        <v>1989</v>
      </c>
      <c r="D1356" s="10">
        <v>0</v>
      </c>
      <c r="E1356" s="14" t="s">
        <v>29</v>
      </c>
      <c r="F1356" s="10">
        <v>3</v>
      </c>
      <c r="G1356" s="10">
        <v>2</v>
      </c>
      <c r="H1356" s="15">
        <v>1154.5999999999999</v>
      </c>
      <c r="I1356" s="15">
        <v>1121.3</v>
      </c>
      <c r="J1356" s="10">
        <v>929.4</v>
      </c>
      <c r="K1356" s="11">
        <v>42</v>
      </c>
      <c r="L1356" s="12">
        <v>2869283.36</v>
      </c>
      <c r="M1356" s="12">
        <v>0</v>
      </c>
      <c r="N1356" s="12">
        <v>0</v>
      </c>
      <c r="O1356" s="12">
        <f t="shared" si="297"/>
        <v>129117.75</v>
      </c>
      <c r="P1356" s="12">
        <f t="shared" si="298"/>
        <v>2740165.61</v>
      </c>
      <c r="Q1356" s="12">
        <f t="shared" ref="Q1356:Q1384" si="300">L1356/I1356</f>
        <v>2558.8900026754659</v>
      </c>
      <c r="R1356" s="12">
        <v>27958.74</v>
      </c>
      <c r="S1356" s="13">
        <v>43830</v>
      </c>
    </row>
    <row r="1357" spans="1:19" s="16" customFormat="1" x14ac:dyDescent="0.3">
      <c r="A1357" s="7">
        <v>311</v>
      </c>
      <c r="B1357" s="8" t="s">
        <v>1145</v>
      </c>
      <c r="C1357" s="9">
        <v>1988</v>
      </c>
      <c r="D1357" s="10">
        <v>0</v>
      </c>
      <c r="E1357" s="14" t="s">
        <v>29</v>
      </c>
      <c r="F1357" s="10">
        <v>2</v>
      </c>
      <c r="G1357" s="10">
        <v>2</v>
      </c>
      <c r="H1357" s="15">
        <v>798.5</v>
      </c>
      <c r="I1357" s="15">
        <v>732.5</v>
      </c>
      <c r="J1357" s="10">
        <v>629</v>
      </c>
      <c r="K1357" s="11">
        <v>59</v>
      </c>
      <c r="L1357" s="12">
        <v>3112795.39</v>
      </c>
      <c r="M1357" s="12">
        <v>0</v>
      </c>
      <c r="N1357" s="12">
        <v>0</v>
      </c>
      <c r="O1357" s="12">
        <f t="shared" si="297"/>
        <v>140075.79</v>
      </c>
      <c r="P1357" s="12">
        <f t="shared" si="298"/>
        <v>2972719.6</v>
      </c>
      <c r="Q1357" s="12">
        <f t="shared" si="300"/>
        <v>4249.5500204778155</v>
      </c>
      <c r="R1357" s="12">
        <v>27958.74</v>
      </c>
      <c r="S1357" s="13">
        <v>43830</v>
      </c>
    </row>
    <row r="1358" spans="1:19" s="16" customFormat="1" x14ac:dyDescent="0.3">
      <c r="A1358" s="7">
        <v>312</v>
      </c>
      <c r="B1358" s="8" t="s">
        <v>1146</v>
      </c>
      <c r="C1358" s="9">
        <v>1988</v>
      </c>
      <c r="D1358" s="10">
        <v>0</v>
      </c>
      <c r="E1358" s="14" t="s">
        <v>29</v>
      </c>
      <c r="F1358" s="10">
        <v>2</v>
      </c>
      <c r="G1358" s="10">
        <v>2</v>
      </c>
      <c r="H1358" s="15">
        <v>782.7</v>
      </c>
      <c r="I1358" s="15">
        <v>728.6</v>
      </c>
      <c r="J1358" s="10">
        <v>567.9</v>
      </c>
      <c r="K1358" s="11">
        <v>63</v>
      </c>
      <c r="L1358" s="12">
        <v>3096222.13</v>
      </c>
      <c r="M1358" s="12">
        <v>0</v>
      </c>
      <c r="N1358" s="12">
        <v>0</v>
      </c>
      <c r="O1358" s="12">
        <f t="shared" si="297"/>
        <v>139330</v>
      </c>
      <c r="P1358" s="12">
        <f t="shared" si="298"/>
        <v>2956892.13</v>
      </c>
      <c r="Q1358" s="12">
        <f t="shared" si="300"/>
        <v>4249.5499999999993</v>
      </c>
      <c r="R1358" s="12">
        <v>27958.74</v>
      </c>
      <c r="S1358" s="13">
        <v>43830</v>
      </c>
    </row>
    <row r="1359" spans="1:19" s="16" customFormat="1" x14ac:dyDescent="0.3">
      <c r="A1359" s="7">
        <v>313</v>
      </c>
      <c r="B1359" s="8" t="s">
        <v>1147</v>
      </c>
      <c r="C1359" s="9">
        <v>1987</v>
      </c>
      <c r="D1359" s="10">
        <v>0</v>
      </c>
      <c r="E1359" s="14" t="s">
        <v>29</v>
      </c>
      <c r="F1359" s="10">
        <v>2</v>
      </c>
      <c r="G1359" s="10">
        <v>2</v>
      </c>
      <c r="H1359" s="15">
        <v>834</v>
      </c>
      <c r="I1359" s="15">
        <v>758.1</v>
      </c>
      <c r="J1359" s="10">
        <v>758.1</v>
      </c>
      <c r="K1359" s="11">
        <v>31</v>
      </c>
      <c r="L1359" s="12">
        <v>3221583.85</v>
      </c>
      <c r="M1359" s="12">
        <v>0</v>
      </c>
      <c r="N1359" s="12">
        <v>0</v>
      </c>
      <c r="O1359" s="12">
        <f t="shared" si="297"/>
        <v>144971.26999999999</v>
      </c>
      <c r="P1359" s="12">
        <f t="shared" si="298"/>
        <v>3076612.58</v>
      </c>
      <c r="Q1359" s="12">
        <f t="shared" si="300"/>
        <v>4249.5499934045638</v>
      </c>
      <c r="R1359" s="12">
        <v>27958.74</v>
      </c>
      <c r="S1359" s="13">
        <v>43830</v>
      </c>
    </row>
    <row r="1360" spans="1:19" s="16" customFormat="1" x14ac:dyDescent="0.3">
      <c r="A1360" s="7">
        <v>314</v>
      </c>
      <c r="B1360" s="8" t="s">
        <v>1148</v>
      </c>
      <c r="C1360" s="9">
        <v>1986</v>
      </c>
      <c r="D1360" s="10">
        <v>0</v>
      </c>
      <c r="E1360" s="14" t="s">
        <v>54</v>
      </c>
      <c r="F1360" s="10">
        <v>2</v>
      </c>
      <c r="G1360" s="10">
        <v>3</v>
      </c>
      <c r="H1360" s="15">
        <v>851.7</v>
      </c>
      <c r="I1360" s="15">
        <v>734</v>
      </c>
      <c r="J1360" s="10">
        <v>691.7</v>
      </c>
      <c r="K1360" s="11">
        <v>73</v>
      </c>
      <c r="L1360" s="12">
        <v>719576.91</v>
      </c>
      <c r="M1360" s="12">
        <v>0</v>
      </c>
      <c r="N1360" s="12">
        <v>0</v>
      </c>
      <c r="O1360" s="12">
        <f t="shared" si="297"/>
        <v>32380.959999999999</v>
      </c>
      <c r="P1360" s="12">
        <f t="shared" si="298"/>
        <v>687195.95000000007</v>
      </c>
      <c r="Q1360" s="12">
        <f t="shared" si="300"/>
        <v>980.35001362397827</v>
      </c>
      <c r="R1360" s="12">
        <v>10685.67</v>
      </c>
      <c r="S1360" s="13">
        <v>43830</v>
      </c>
    </row>
    <row r="1361" spans="1:19" s="16" customFormat="1" x14ac:dyDescent="0.3">
      <c r="A1361" s="7">
        <v>315</v>
      </c>
      <c r="B1361" s="8" t="s">
        <v>1149</v>
      </c>
      <c r="C1361" s="9">
        <v>1987</v>
      </c>
      <c r="D1361" s="10">
        <v>0</v>
      </c>
      <c r="E1361" s="14" t="s">
        <v>69</v>
      </c>
      <c r="F1361" s="10">
        <v>5</v>
      </c>
      <c r="G1361" s="10">
        <v>8</v>
      </c>
      <c r="H1361" s="15">
        <v>7686.9</v>
      </c>
      <c r="I1361" s="15">
        <v>6603.8</v>
      </c>
      <c r="J1361" s="10">
        <v>6191.4</v>
      </c>
      <c r="K1361" s="11">
        <v>391</v>
      </c>
      <c r="L1361" s="12">
        <v>16647358.85</v>
      </c>
      <c r="M1361" s="12">
        <v>0</v>
      </c>
      <c r="N1361" s="12">
        <v>0</v>
      </c>
      <c r="O1361" s="12">
        <f t="shared" si="297"/>
        <v>749131.15</v>
      </c>
      <c r="P1361" s="12">
        <f t="shared" si="298"/>
        <v>15898227.699999999</v>
      </c>
      <c r="Q1361" s="12">
        <f t="shared" si="300"/>
        <v>2520.8756852115448</v>
      </c>
      <c r="R1361" s="12">
        <v>17606.61</v>
      </c>
      <c r="S1361" s="13">
        <v>43830</v>
      </c>
    </row>
    <row r="1362" spans="1:19" s="16" customFormat="1" x14ac:dyDescent="0.3">
      <c r="A1362" s="7">
        <v>316</v>
      </c>
      <c r="B1362" s="8" t="s">
        <v>1150</v>
      </c>
      <c r="C1362" s="9">
        <v>1985</v>
      </c>
      <c r="D1362" s="10">
        <v>0</v>
      </c>
      <c r="E1362" s="14" t="s">
        <v>69</v>
      </c>
      <c r="F1362" s="10">
        <v>5</v>
      </c>
      <c r="G1362" s="10">
        <v>6</v>
      </c>
      <c r="H1362" s="15">
        <v>5823.9</v>
      </c>
      <c r="I1362" s="15">
        <v>5088.2</v>
      </c>
      <c r="J1362" s="10">
        <v>4979.3999999999996</v>
      </c>
      <c r="K1362" s="11">
        <v>265</v>
      </c>
      <c r="L1362" s="12">
        <v>6522905.3799999999</v>
      </c>
      <c r="M1362" s="12">
        <v>0</v>
      </c>
      <c r="N1362" s="12">
        <v>0</v>
      </c>
      <c r="O1362" s="12">
        <f t="shared" si="297"/>
        <v>293530.74</v>
      </c>
      <c r="P1362" s="12">
        <f t="shared" si="298"/>
        <v>6229374.6399999997</v>
      </c>
      <c r="Q1362" s="12">
        <f t="shared" si="300"/>
        <v>1281.967175032428</v>
      </c>
      <c r="R1362" s="12">
        <v>17606.61</v>
      </c>
      <c r="S1362" s="13">
        <v>43830</v>
      </c>
    </row>
    <row r="1363" spans="1:19" s="16" customFormat="1" x14ac:dyDescent="0.3">
      <c r="A1363" s="7">
        <v>317</v>
      </c>
      <c r="B1363" s="8" t="s">
        <v>1151</v>
      </c>
      <c r="C1363" s="9">
        <v>1987</v>
      </c>
      <c r="D1363" s="10">
        <v>0</v>
      </c>
      <c r="E1363" s="14" t="s">
        <v>69</v>
      </c>
      <c r="F1363" s="10">
        <v>5</v>
      </c>
      <c r="G1363" s="10">
        <v>12</v>
      </c>
      <c r="H1363" s="15">
        <v>11028.5</v>
      </c>
      <c r="I1363" s="15">
        <v>9566.5</v>
      </c>
      <c r="J1363" s="10">
        <v>9277.9</v>
      </c>
      <c r="K1363" s="11">
        <v>510</v>
      </c>
      <c r="L1363" s="12">
        <v>26432617.260000002</v>
      </c>
      <c r="M1363" s="12">
        <v>0</v>
      </c>
      <c r="N1363" s="12">
        <v>0</v>
      </c>
      <c r="O1363" s="12">
        <f t="shared" si="297"/>
        <v>1189467.78</v>
      </c>
      <c r="P1363" s="12">
        <f t="shared" si="298"/>
        <v>25243149.48</v>
      </c>
      <c r="Q1363" s="12">
        <f t="shared" si="300"/>
        <v>2763.0394877959548</v>
      </c>
      <c r="R1363" s="12">
        <v>17606.61</v>
      </c>
      <c r="S1363" s="13">
        <v>43830</v>
      </c>
    </row>
    <row r="1364" spans="1:19" s="16" customFormat="1" x14ac:dyDescent="0.3">
      <c r="A1364" s="7">
        <v>318</v>
      </c>
      <c r="B1364" s="8" t="s">
        <v>1152</v>
      </c>
      <c r="C1364" s="9">
        <v>1989</v>
      </c>
      <c r="D1364" s="10">
        <v>0</v>
      </c>
      <c r="E1364" s="14" t="s">
        <v>54</v>
      </c>
      <c r="F1364" s="10">
        <v>2</v>
      </c>
      <c r="G1364" s="10">
        <v>3</v>
      </c>
      <c r="H1364" s="15">
        <v>859.3</v>
      </c>
      <c r="I1364" s="15">
        <v>752</v>
      </c>
      <c r="J1364" s="10">
        <v>695.2</v>
      </c>
      <c r="K1364" s="11">
        <v>46</v>
      </c>
      <c r="L1364" s="12">
        <v>1809770.73</v>
      </c>
      <c r="M1364" s="12">
        <v>0</v>
      </c>
      <c r="N1364" s="12">
        <v>0</v>
      </c>
      <c r="O1364" s="12">
        <f t="shared" si="297"/>
        <v>81439.679999999993</v>
      </c>
      <c r="P1364" s="12">
        <f t="shared" si="298"/>
        <v>1728331.05</v>
      </c>
      <c r="Q1364" s="12">
        <f t="shared" si="300"/>
        <v>2406.6100132978722</v>
      </c>
      <c r="R1364" s="12">
        <v>10685.67</v>
      </c>
      <c r="S1364" s="13">
        <v>43830</v>
      </c>
    </row>
    <row r="1365" spans="1:19" s="16" customFormat="1" x14ac:dyDescent="0.3">
      <c r="A1365" s="7">
        <v>319</v>
      </c>
      <c r="B1365" s="8" t="s">
        <v>1153</v>
      </c>
      <c r="C1365" s="9">
        <v>1989</v>
      </c>
      <c r="D1365" s="10">
        <v>0</v>
      </c>
      <c r="E1365" s="14" t="s">
        <v>29</v>
      </c>
      <c r="F1365" s="10">
        <v>4</v>
      </c>
      <c r="G1365" s="10">
        <v>12</v>
      </c>
      <c r="H1365" s="15">
        <v>699.6</v>
      </c>
      <c r="I1365" s="15">
        <v>617.70000000000005</v>
      </c>
      <c r="J1365" s="10">
        <v>582.70000000000005</v>
      </c>
      <c r="K1365" s="11">
        <v>40</v>
      </c>
      <c r="L1365" s="12">
        <v>3089455.86</v>
      </c>
      <c r="M1365" s="12">
        <v>0</v>
      </c>
      <c r="N1365" s="12">
        <v>0</v>
      </c>
      <c r="O1365" s="12">
        <f t="shared" si="297"/>
        <v>139025.51</v>
      </c>
      <c r="P1365" s="12">
        <f t="shared" si="298"/>
        <v>2950430.3499999996</v>
      </c>
      <c r="Q1365" s="12">
        <f t="shared" si="300"/>
        <v>5001.5474502185525</v>
      </c>
      <c r="R1365" s="12">
        <v>27958.74</v>
      </c>
      <c r="S1365" s="13">
        <v>43830</v>
      </c>
    </row>
    <row r="1366" spans="1:19" s="16" customFormat="1" x14ac:dyDescent="0.3">
      <c r="A1366" s="7">
        <v>320</v>
      </c>
      <c r="B1366" s="8" t="s">
        <v>1154</v>
      </c>
      <c r="C1366" s="9">
        <v>1989</v>
      </c>
      <c r="D1366" s="10">
        <v>0</v>
      </c>
      <c r="E1366" s="14" t="s">
        <v>54</v>
      </c>
      <c r="F1366" s="10">
        <v>2</v>
      </c>
      <c r="G1366" s="10">
        <v>2</v>
      </c>
      <c r="H1366" s="15">
        <v>864.6</v>
      </c>
      <c r="I1366" s="15">
        <v>761.1</v>
      </c>
      <c r="J1366" s="10">
        <v>621.79999999999995</v>
      </c>
      <c r="K1366" s="11">
        <v>63</v>
      </c>
      <c r="L1366" s="12">
        <v>168332.49</v>
      </c>
      <c r="M1366" s="12">
        <v>0</v>
      </c>
      <c r="N1366" s="12">
        <v>0</v>
      </c>
      <c r="O1366" s="12">
        <f t="shared" si="297"/>
        <v>7574.96</v>
      </c>
      <c r="P1366" s="12">
        <f t="shared" si="298"/>
        <v>160757.53</v>
      </c>
      <c r="Q1366" s="12">
        <f t="shared" si="300"/>
        <v>221.17000394166337</v>
      </c>
      <c r="R1366" s="12">
        <v>10685.67</v>
      </c>
      <c r="S1366" s="13">
        <v>43830</v>
      </c>
    </row>
    <row r="1367" spans="1:19" s="16" customFormat="1" x14ac:dyDescent="0.3">
      <c r="A1367" s="7">
        <v>321</v>
      </c>
      <c r="B1367" s="8" t="s">
        <v>1155</v>
      </c>
      <c r="C1367" s="9">
        <v>1989</v>
      </c>
      <c r="D1367" s="10">
        <v>0</v>
      </c>
      <c r="E1367" s="14" t="s">
        <v>54</v>
      </c>
      <c r="F1367" s="10">
        <v>2</v>
      </c>
      <c r="G1367" s="10">
        <v>2</v>
      </c>
      <c r="H1367" s="15">
        <v>878</v>
      </c>
      <c r="I1367" s="15">
        <v>766.6</v>
      </c>
      <c r="J1367" s="10">
        <v>568.5</v>
      </c>
      <c r="K1367" s="11">
        <v>52</v>
      </c>
      <c r="L1367" s="12">
        <v>1303794.94</v>
      </c>
      <c r="M1367" s="12">
        <v>0</v>
      </c>
      <c r="N1367" s="12">
        <v>0</v>
      </c>
      <c r="O1367" s="12">
        <f t="shared" si="297"/>
        <v>58670.77</v>
      </c>
      <c r="P1367" s="12">
        <f t="shared" si="298"/>
        <v>1245124.17</v>
      </c>
      <c r="Q1367" s="12">
        <f t="shared" si="300"/>
        <v>1700.7499869553874</v>
      </c>
      <c r="R1367" s="12">
        <v>10685.67</v>
      </c>
      <c r="S1367" s="13">
        <v>43830</v>
      </c>
    </row>
    <row r="1368" spans="1:19" s="16" customFormat="1" x14ac:dyDescent="0.3">
      <c r="A1368" s="7">
        <v>322</v>
      </c>
      <c r="B1368" s="8" t="s">
        <v>1156</v>
      </c>
      <c r="C1368" s="9">
        <v>1988</v>
      </c>
      <c r="D1368" s="10">
        <v>0</v>
      </c>
      <c r="E1368" s="14" t="s">
        <v>54</v>
      </c>
      <c r="F1368" s="10">
        <v>2</v>
      </c>
      <c r="G1368" s="10">
        <v>2</v>
      </c>
      <c r="H1368" s="15">
        <v>1048.5999999999999</v>
      </c>
      <c r="I1368" s="15">
        <v>921.3</v>
      </c>
      <c r="J1368" s="10">
        <v>921.3</v>
      </c>
      <c r="K1368" s="11">
        <v>83</v>
      </c>
      <c r="L1368" s="12">
        <v>2481734.44</v>
      </c>
      <c r="M1368" s="12">
        <v>0</v>
      </c>
      <c r="N1368" s="12">
        <v>0</v>
      </c>
      <c r="O1368" s="12">
        <f t="shared" si="297"/>
        <v>111678.05</v>
      </c>
      <c r="P1368" s="12">
        <f t="shared" si="298"/>
        <v>2370056.39</v>
      </c>
      <c r="Q1368" s="12">
        <f t="shared" si="300"/>
        <v>2693.7310756539673</v>
      </c>
      <c r="R1368" s="12">
        <v>10685.67</v>
      </c>
      <c r="S1368" s="13">
        <v>43830</v>
      </c>
    </row>
    <row r="1369" spans="1:19" s="16" customFormat="1" x14ac:dyDescent="0.3">
      <c r="A1369" s="7">
        <v>323</v>
      </c>
      <c r="B1369" s="8" t="s">
        <v>1157</v>
      </c>
      <c r="C1369" s="9">
        <v>1989</v>
      </c>
      <c r="D1369" s="10">
        <v>0</v>
      </c>
      <c r="E1369" s="14" t="s">
        <v>54</v>
      </c>
      <c r="F1369" s="10">
        <v>2</v>
      </c>
      <c r="G1369" s="10">
        <v>3</v>
      </c>
      <c r="H1369" s="15">
        <v>1304.5</v>
      </c>
      <c r="I1369" s="15">
        <v>1161.3900000000001</v>
      </c>
      <c r="J1369" s="10">
        <v>1084.69</v>
      </c>
      <c r="K1369" s="11">
        <v>99</v>
      </c>
      <c r="L1369" s="12">
        <v>2795012.8</v>
      </c>
      <c r="M1369" s="12">
        <v>0</v>
      </c>
      <c r="N1369" s="12">
        <v>0</v>
      </c>
      <c r="O1369" s="12">
        <f t="shared" si="297"/>
        <v>125775.58</v>
      </c>
      <c r="P1369" s="12">
        <f t="shared" si="298"/>
        <v>2669237.2199999997</v>
      </c>
      <c r="Q1369" s="12">
        <f t="shared" si="300"/>
        <v>2406.6100104185498</v>
      </c>
      <c r="R1369" s="12">
        <v>10685.67</v>
      </c>
      <c r="S1369" s="13">
        <v>43830</v>
      </c>
    </row>
    <row r="1370" spans="1:19" s="16" customFormat="1" x14ac:dyDescent="0.3">
      <c r="A1370" s="7">
        <v>324</v>
      </c>
      <c r="B1370" s="8" t="s">
        <v>1158</v>
      </c>
      <c r="C1370" s="9">
        <v>1989</v>
      </c>
      <c r="D1370" s="10">
        <v>0</v>
      </c>
      <c r="E1370" s="14" t="s">
        <v>54</v>
      </c>
      <c r="F1370" s="10">
        <v>2</v>
      </c>
      <c r="G1370" s="10">
        <v>3</v>
      </c>
      <c r="H1370" s="15">
        <v>1290.3</v>
      </c>
      <c r="I1370" s="15">
        <v>1149.0999999999999</v>
      </c>
      <c r="J1370" s="10">
        <v>1018.1</v>
      </c>
      <c r="K1370" s="11">
        <v>88</v>
      </c>
      <c r="L1370" s="12">
        <v>1954331.83</v>
      </c>
      <c r="M1370" s="12">
        <v>0</v>
      </c>
      <c r="N1370" s="12">
        <v>0</v>
      </c>
      <c r="O1370" s="12">
        <f t="shared" si="297"/>
        <v>87944.93</v>
      </c>
      <c r="P1370" s="12">
        <f t="shared" si="298"/>
        <v>1866386.9000000001</v>
      </c>
      <c r="Q1370" s="12">
        <f t="shared" si="300"/>
        <v>1700.7500043512316</v>
      </c>
      <c r="R1370" s="12">
        <v>10685.67</v>
      </c>
      <c r="S1370" s="13">
        <v>43830</v>
      </c>
    </row>
    <row r="1371" spans="1:19" s="16" customFormat="1" x14ac:dyDescent="0.3">
      <c r="A1371" s="7">
        <v>325</v>
      </c>
      <c r="B1371" s="8" t="s">
        <v>1159</v>
      </c>
      <c r="C1371" s="9">
        <v>1989</v>
      </c>
      <c r="D1371" s="10">
        <v>0</v>
      </c>
      <c r="E1371" s="14" t="s">
        <v>54</v>
      </c>
      <c r="F1371" s="10">
        <v>2</v>
      </c>
      <c r="G1371" s="10">
        <v>3</v>
      </c>
      <c r="H1371" s="15">
        <v>1302.3</v>
      </c>
      <c r="I1371" s="15">
        <v>1156.2</v>
      </c>
      <c r="J1371" s="10">
        <v>1069.2</v>
      </c>
      <c r="K1371" s="11">
        <v>70</v>
      </c>
      <c r="L1371" s="12">
        <v>1966407.15</v>
      </c>
      <c r="M1371" s="12">
        <v>0</v>
      </c>
      <c r="N1371" s="12">
        <v>0</v>
      </c>
      <c r="O1371" s="12">
        <f t="shared" si="297"/>
        <v>88488.320000000007</v>
      </c>
      <c r="P1371" s="12">
        <f t="shared" si="298"/>
        <v>1877918.8299999998</v>
      </c>
      <c r="Q1371" s="12">
        <f t="shared" si="300"/>
        <v>1700.7499999999998</v>
      </c>
      <c r="R1371" s="12">
        <v>10685.67</v>
      </c>
      <c r="S1371" s="13">
        <v>43830</v>
      </c>
    </row>
    <row r="1372" spans="1:19" s="16" customFormat="1" x14ac:dyDescent="0.3">
      <c r="A1372" s="7">
        <v>326</v>
      </c>
      <c r="B1372" s="8" t="s">
        <v>1160</v>
      </c>
      <c r="C1372" s="9">
        <v>1987</v>
      </c>
      <c r="D1372" s="10">
        <v>0</v>
      </c>
      <c r="E1372" s="14" t="s">
        <v>54</v>
      </c>
      <c r="F1372" s="10">
        <v>2</v>
      </c>
      <c r="G1372" s="10">
        <v>2</v>
      </c>
      <c r="H1372" s="15">
        <v>1039.8</v>
      </c>
      <c r="I1372" s="15">
        <v>909.2</v>
      </c>
      <c r="J1372" s="10">
        <v>870.8</v>
      </c>
      <c r="K1372" s="11">
        <v>52</v>
      </c>
      <c r="L1372" s="12">
        <v>1987002.04</v>
      </c>
      <c r="M1372" s="12">
        <v>0</v>
      </c>
      <c r="N1372" s="12">
        <v>0</v>
      </c>
      <c r="O1372" s="12">
        <f t="shared" si="297"/>
        <v>89415.09</v>
      </c>
      <c r="P1372" s="12">
        <f t="shared" si="298"/>
        <v>1897586.95</v>
      </c>
      <c r="Q1372" s="12">
        <f t="shared" si="300"/>
        <v>2185.4399912010558</v>
      </c>
      <c r="R1372" s="12">
        <v>10685.67</v>
      </c>
      <c r="S1372" s="13">
        <v>43830</v>
      </c>
    </row>
    <row r="1373" spans="1:19" s="16" customFormat="1" x14ac:dyDescent="0.3">
      <c r="A1373" s="7">
        <v>327</v>
      </c>
      <c r="B1373" s="8" t="s">
        <v>1161</v>
      </c>
      <c r="C1373" s="9">
        <v>1988</v>
      </c>
      <c r="D1373" s="10">
        <v>0</v>
      </c>
      <c r="E1373" s="14" t="s">
        <v>69</v>
      </c>
      <c r="F1373" s="10">
        <v>5</v>
      </c>
      <c r="G1373" s="10">
        <v>2</v>
      </c>
      <c r="H1373" s="15">
        <v>3086.3</v>
      </c>
      <c r="I1373" s="15">
        <v>2596.6999999999998</v>
      </c>
      <c r="J1373" s="10">
        <v>1995.2</v>
      </c>
      <c r="K1373" s="11">
        <v>180</v>
      </c>
      <c r="L1373" s="12">
        <v>10978858.970000001</v>
      </c>
      <c r="M1373" s="12">
        <v>0</v>
      </c>
      <c r="N1373" s="12">
        <v>0</v>
      </c>
      <c r="O1373" s="12">
        <f t="shared" si="297"/>
        <v>494048.65</v>
      </c>
      <c r="P1373" s="12">
        <f t="shared" si="298"/>
        <v>10484810.32</v>
      </c>
      <c r="Q1373" s="12">
        <f t="shared" si="300"/>
        <v>4228.0043786344213</v>
      </c>
      <c r="R1373" s="12">
        <v>17606.61</v>
      </c>
      <c r="S1373" s="13">
        <v>43830</v>
      </c>
    </row>
    <row r="1374" spans="1:19" s="16" customFormat="1" x14ac:dyDescent="0.3">
      <c r="A1374" s="7">
        <v>328</v>
      </c>
      <c r="B1374" s="8" t="s">
        <v>1162</v>
      </c>
      <c r="C1374" s="9">
        <v>1988</v>
      </c>
      <c r="D1374" s="10">
        <v>0</v>
      </c>
      <c r="E1374" s="14" t="s">
        <v>54</v>
      </c>
      <c r="F1374" s="10">
        <v>2</v>
      </c>
      <c r="G1374" s="10">
        <v>2</v>
      </c>
      <c r="H1374" s="15">
        <v>1022.9</v>
      </c>
      <c r="I1374" s="15">
        <v>894.2</v>
      </c>
      <c r="J1374" s="10">
        <v>894.2</v>
      </c>
      <c r="K1374" s="11">
        <v>83</v>
      </c>
      <c r="L1374" s="12">
        <v>1954220.45</v>
      </c>
      <c r="M1374" s="12">
        <v>0</v>
      </c>
      <c r="N1374" s="12">
        <v>0</v>
      </c>
      <c r="O1374" s="12">
        <f t="shared" si="297"/>
        <v>87939.92</v>
      </c>
      <c r="P1374" s="12">
        <f t="shared" si="298"/>
        <v>1866280.53</v>
      </c>
      <c r="Q1374" s="12">
        <f t="shared" si="300"/>
        <v>2185.4400022366358</v>
      </c>
      <c r="R1374" s="12">
        <v>10685.67</v>
      </c>
      <c r="S1374" s="13">
        <v>43830</v>
      </c>
    </row>
    <row r="1375" spans="1:19" s="16" customFormat="1" x14ac:dyDescent="0.3">
      <c r="A1375" s="7">
        <v>329</v>
      </c>
      <c r="B1375" s="8" t="s">
        <v>1163</v>
      </c>
      <c r="C1375" s="9">
        <v>1987</v>
      </c>
      <c r="D1375" s="10">
        <v>0</v>
      </c>
      <c r="E1375" s="14" t="s">
        <v>54</v>
      </c>
      <c r="F1375" s="10">
        <v>2</v>
      </c>
      <c r="G1375" s="10">
        <v>2</v>
      </c>
      <c r="H1375" s="15">
        <v>1038</v>
      </c>
      <c r="I1375" s="15">
        <v>913.5</v>
      </c>
      <c r="J1375" s="10">
        <v>703</v>
      </c>
      <c r="K1375" s="11">
        <v>60</v>
      </c>
      <c r="L1375" s="12">
        <v>1947691.64</v>
      </c>
      <c r="M1375" s="12">
        <v>0</v>
      </c>
      <c r="N1375" s="12">
        <v>0</v>
      </c>
      <c r="O1375" s="12">
        <f t="shared" si="297"/>
        <v>87646.12</v>
      </c>
      <c r="P1375" s="12">
        <f t="shared" si="298"/>
        <v>1860045.52</v>
      </c>
      <c r="Q1375" s="12">
        <f t="shared" si="300"/>
        <v>2132.1200218938147</v>
      </c>
      <c r="R1375" s="12">
        <v>10685.67</v>
      </c>
      <c r="S1375" s="13">
        <v>43830</v>
      </c>
    </row>
    <row r="1376" spans="1:19" s="16" customFormat="1" x14ac:dyDescent="0.3">
      <c r="A1376" s="7">
        <v>330</v>
      </c>
      <c r="B1376" s="8" t="s">
        <v>1164</v>
      </c>
      <c r="C1376" s="9">
        <v>1987</v>
      </c>
      <c r="D1376" s="10">
        <v>0</v>
      </c>
      <c r="E1376" s="14" t="s">
        <v>54</v>
      </c>
      <c r="F1376" s="10">
        <v>2</v>
      </c>
      <c r="G1376" s="10">
        <v>2</v>
      </c>
      <c r="H1376" s="15">
        <v>988.9</v>
      </c>
      <c r="I1376" s="15">
        <v>889.9</v>
      </c>
      <c r="J1376" s="10">
        <v>889.9</v>
      </c>
      <c r="K1376" s="11">
        <v>65</v>
      </c>
      <c r="L1376" s="12">
        <v>1897373.59</v>
      </c>
      <c r="M1376" s="12">
        <v>0</v>
      </c>
      <c r="N1376" s="12">
        <v>0</v>
      </c>
      <c r="O1376" s="12">
        <f t="shared" si="297"/>
        <v>85381.81</v>
      </c>
      <c r="P1376" s="12">
        <f t="shared" si="298"/>
        <v>1811991.78</v>
      </c>
      <c r="Q1376" s="12">
        <f t="shared" si="300"/>
        <v>2132.1200022474436</v>
      </c>
      <c r="R1376" s="12">
        <v>10685.67</v>
      </c>
      <c r="S1376" s="13">
        <v>43830</v>
      </c>
    </row>
    <row r="1377" spans="1:19" s="16" customFormat="1" x14ac:dyDescent="0.3">
      <c r="A1377" s="7">
        <v>331</v>
      </c>
      <c r="B1377" s="8" t="s">
        <v>1165</v>
      </c>
      <c r="C1377" s="9">
        <v>1987</v>
      </c>
      <c r="D1377" s="10">
        <v>0</v>
      </c>
      <c r="E1377" s="14" t="s">
        <v>29</v>
      </c>
      <c r="F1377" s="10">
        <v>2</v>
      </c>
      <c r="G1377" s="10">
        <v>2</v>
      </c>
      <c r="H1377" s="15">
        <v>551.79999999999995</v>
      </c>
      <c r="I1377" s="15">
        <v>478.5</v>
      </c>
      <c r="J1377" s="10">
        <v>193.8</v>
      </c>
      <c r="K1377" s="11">
        <v>22</v>
      </c>
      <c r="L1377" s="12">
        <v>2453698.2599999998</v>
      </c>
      <c r="M1377" s="12">
        <v>0</v>
      </c>
      <c r="N1377" s="12">
        <v>0</v>
      </c>
      <c r="O1377" s="12">
        <f t="shared" si="297"/>
        <v>110416.42</v>
      </c>
      <c r="P1377" s="12">
        <f t="shared" si="298"/>
        <v>2343281.84</v>
      </c>
      <c r="Q1377" s="12">
        <f t="shared" si="300"/>
        <v>5127.896050156739</v>
      </c>
      <c r="R1377" s="12">
        <v>27958.74</v>
      </c>
      <c r="S1377" s="13">
        <v>43830</v>
      </c>
    </row>
    <row r="1378" spans="1:19" s="16" customFormat="1" x14ac:dyDescent="0.3">
      <c r="A1378" s="7">
        <v>332</v>
      </c>
      <c r="B1378" s="8" t="s">
        <v>1166</v>
      </c>
      <c r="C1378" s="9">
        <v>1988</v>
      </c>
      <c r="D1378" s="10">
        <v>0</v>
      </c>
      <c r="E1378" s="14" t="s">
        <v>29</v>
      </c>
      <c r="F1378" s="10">
        <v>3</v>
      </c>
      <c r="G1378" s="10">
        <v>2</v>
      </c>
      <c r="H1378" s="15">
        <v>2767.3</v>
      </c>
      <c r="I1378" s="15">
        <v>2426.06</v>
      </c>
      <c r="J1378" s="10">
        <v>2255.1</v>
      </c>
      <c r="K1378" s="11">
        <v>109</v>
      </c>
      <c r="L1378" s="12">
        <v>17998988.760000002</v>
      </c>
      <c r="M1378" s="12">
        <v>0</v>
      </c>
      <c r="N1378" s="12">
        <v>0</v>
      </c>
      <c r="O1378" s="12">
        <f t="shared" si="297"/>
        <v>809954.49</v>
      </c>
      <c r="P1378" s="12">
        <f t="shared" si="298"/>
        <v>17189034.270000003</v>
      </c>
      <c r="Q1378" s="12">
        <f t="shared" si="300"/>
        <v>7419.0204529154271</v>
      </c>
      <c r="R1378" s="12">
        <v>27958.74</v>
      </c>
      <c r="S1378" s="13">
        <v>43830</v>
      </c>
    </row>
    <row r="1379" spans="1:19" s="16" customFormat="1" x14ac:dyDescent="0.3">
      <c r="A1379" s="7">
        <v>333</v>
      </c>
      <c r="B1379" s="8" t="s">
        <v>1167</v>
      </c>
      <c r="C1379" s="9">
        <v>1988</v>
      </c>
      <c r="D1379" s="10">
        <v>0</v>
      </c>
      <c r="E1379" s="14" t="s">
        <v>54</v>
      </c>
      <c r="F1379" s="10">
        <v>2</v>
      </c>
      <c r="G1379" s="10">
        <v>3</v>
      </c>
      <c r="H1379" s="15">
        <v>833.7</v>
      </c>
      <c r="I1379" s="15">
        <v>727.5</v>
      </c>
      <c r="J1379" s="10">
        <v>592.1</v>
      </c>
      <c r="K1379" s="11">
        <v>34</v>
      </c>
      <c r="L1379" s="12">
        <v>1750808.8</v>
      </c>
      <c r="M1379" s="12">
        <v>0</v>
      </c>
      <c r="N1379" s="12">
        <v>0</v>
      </c>
      <c r="O1379" s="12">
        <f t="shared" si="297"/>
        <v>78786.399999999994</v>
      </c>
      <c r="P1379" s="12">
        <f t="shared" si="298"/>
        <v>1672022.4000000001</v>
      </c>
      <c r="Q1379" s="12">
        <f t="shared" si="300"/>
        <v>2406.6100343642611</v>
      </c>
      <c r="R1379" s="12">
        <v>10685.67</v>
      </c>
      <c r="S1379" s="13">
        <v>43830</v>
      </c>
    </row>
    <row r="1380" spans="1:19" s="16" customFormat="1" x14ac:dyDescent="0.3">
      <c r="A1380" s="7">
        <v>334</v>
      </c>
      <c r="B1380" s="8" t="s">
        <v>1168</v>
      </c>
      <c r="C1380" s="9">
        <v>1988</v>
      </c>
      <c r="D1380" s="10">
        <v>0</v>
      </c>
      <c r="E1380" s="14" t="s">
        <v>54</v>
      </c>
      <c r="F1380" s="10">
        <v>2</v>
      </c>
      <c r="G1380" s="10">
        <v>2</v>
      </c>
      <c r="H1380" s="15">
        <v>853.1</v>
      </c>
      <c r="I1380" s="15">
        <v>747.1</v>
      </c>
      <c r="J1380" s="10">
        <v>299</v>
      </c>
      <c r="K1380" s="11">
        <v>33</v>
      </c>
      <c r="L1380" s="12">
        <v>1797978.34</v>
      </c>
      <c r="M1380" s="12">
        <v>0</v>
      </c>
      <c r="N1380" s="12">
        <v>0</v>
      </c>
      <c r="O1380" s="12">
        <f t="shared" si="297"/>
        <v>80909.03</v>
      </c>
      <c r="P1380" s="12">
        <f t="shared" si="298"/>
        <v>1717069.31</v>
      </c>
      <c r="Q1380" s="12">
        <f t="shared" si="300"/>
        <v>2406.6100120465803</v>
      </c>
      <c r="R1380" s="12">
        <v>10685.67</v>
      </c>
      <c r="S1380" s="13">
        <v>43830</v>
      </c>
    </row>
    <row r="1381" spans="1:19" s="16" customFormat="1" x14ac:dyDescent="0.3">
      <c r="A1381" s="7">
        <v>335</v>
      </c>
      <c r="B1381" s="8" t="s">
        <v>1169</v>
      </c>
      <c r="C1381" s="9">
        <v>1988</v>
      </c>
      <c r="D1381" s="10">
        <v>0</v>
      </c>
      <c r="E1381" s="14" t="s">
        <v>54</v>
      </c>
      <c r="F1381" s="10">
        <v>2</v>
      </c>
      <c r="G1381" s="10">
        <v>3</v>
      </c>
      <c r="H1381" s="15">
        <v>816.2</v>
      </c>
      <c r="I1381" s="15">
        <v>711.2</v>
      </c>
      <c r="J1381" s="10">
        <v>498</v>
      </c>
      <c r="K1381" s="11">
        <v>35</v>
      </c>
      <c r="L1381" s="12">
        <v>1353911.44</v>
      </c>
      <c r="M1381" s="12">
        <v>0</v>
      </c>
      <c r="N1381" s="12">
        <v>0</v>
      </c>
      <c r="O1381" s="12">
        <f t="shared" si="297"/>
        <v>60926.01</v>
      </c>
      <c r="P1381" s="12">
        <f>L1381-(M1381+N1381+O1381)</f>
        <v>1292985.43</v>
      </c>
      <c r="Q1381" s="12">
        <f t="shared" si="300"/>
        <v>1903.6999999999998</v>
      </c>
      <c r="R1381" s="12">
        <v>10685.67</v>
      </c>
      <c r="S1381" s="13">
        <v>43830</v>
      </c>
    </row>
    <row r="1382" spans="1:19" s="16" customFormat="1" x14ac:dyDescent="0.3">
      <c r="A1382" s="7">
        <v>336</v>
      </c>
      <c r="B1382" s="8" t="s">
        <v>1170</v>
      </c>
      <c r="C1382" s="9">
        <v>1989</v>
      </c>
      <c r="D1382" s="10">
        <v>0</v>
      </c>
      <c r="E1382" s="14" t="s">
        <v>54</v>
      </c>
      <c r="F1382" s="10">
        <v>2</v>
      </c>
      <c r="G1382" s="10">
        <v>2</v>
      </c>
      <c r="H1382" s="15">
        <v>477.3</v>
      </c>
      <c r="I1382" s="15">
        <v>411.1</v>
      </c>
      <c r="J1382" s="10">
        <v>359.1</v>
      </c>
      <c r="K1382" s="11">
        <v>17</v>
      </c>
      <c r="L1382" s="12">
        <v>989357.39</v>
      </c>
      <c r="M1382" s="12">
        <v>0</v>
      </c>
      <c r="N1382" s="12">
        <v>0</v>
      </c>
      <c r="O1382" s="12">
        <f>ROUND(L1382*0.045,2)</f>
        <v>44521.08</v>
      </c>
      <c r="P1382" s="12">
        <f>L1382-(M1382+N1382+O1382)</f>
        <v>944836.31</v>
      </c>
      <c r="Q1382" s="12">
        <f t="shared" si="300"/>
        <v>2406.6100462174654</v>
      </c>
      <c r="R1382" s="12">
        <v>10685.67</v>
      </c>
      <c r="S1382" s="13">
        <v>43830</v>
      </c>
    </row>
    <row r="1383" spans="1:19" s="16" customFormat="1" x14ac:dyDescent="0.3">
      <c r="A1383" s="7">
        <v>337</v>
      </c>
      <c r="B1383" s="8" t="s">
        <v>1171</v>
      </c>
      <c r="C1383" s="9">
        <v>1989</v>
      </c>
      <c r="D1383" s="10">
        <v>0</v>
      </c>
      <c r="E1383" s="14" t="s">
        <v>54</v>
      </c>
      <c r="F1383" s="10">
        <v>2</v>
      </c>
      <c r="G1383" s="10">
        <v>3</v>
      </c>
      <c r="H1383" s="15">
        <v>859.5</v>
      </c>
      <c r="I1383" s="15">
        <v>747.8</v>
      </c>
      <c r="J1383" s="10">
        <v>571.70000000000005</v>
      </c>
      <c r="K1383" s="11">
        <v>36</v>
      </c>
      <c r="L1383" s="12">
        <v>370654.55</v>
      </c>
      <c r="M1383" s="12">
        <v>0</v>
      </c>
      <c r="N1383" s="12">
        <v>0</v>
      </c>
      <c r="O1383" s="12">
        <f>ROUND(L1383*0.045,2)</f>
        <v>16679.45</v>
      </c>
      <c r="P1383" s="12">
        <f>L1383-(M1383+N1383+O1383)</f>
        <v>353975.1</v>
      </c>
      <c r="Q1383" s="12">
        <f t="shared" si="300"/>
        <v>495.66000267451193</v>
      </c>
      <c r="R1383" s="12">
        <v>10685.67</v>
      </c>
      <c r="S1383" s="13">
        <v>43830</v>
      </c>
    </row>
    <row r="1384" spans="1:19" s="27" customFormat="1" ht="13.2" x14ac:dyDescent="0.3">
      <c r="A1384" s="7"/>
      <c r="B1384" s="186" t="s">
        <v>444</v>
      </c>
      <c r="C1384" s="187"/>
      <c r="D1384" s="10"/>
      <c r="E1384" s="10"/>
      <c r="F1384" s="10"/>
      <c r="G1384" s="10"/>
      <c r="H1384" s="154">
        <f>SUM(H1324:H1383)</f>
        <v>105646.3</v>
      </c>
      <c r="I1384" s="154">
        <f>SUM(I1324:I1383)</f>
        <v>92588.17</v>
      </c>
      <c r="J1384" s="154">
        <f>SUM(J1324:J1383)</f>
        <v>78228.89</v>
      </c>
      <c r="K1384" s="154">
        <f>SUM(K1324:K1383)</f>
        <v>5496</v>
      </c>
      <c r="L1384" s="17">
        <f>ROUND(SUM(L1324:L1383),2)</f>
        <v>279262840.51999998</v>
      </c>
      <c r="M1384" s="17">
        <f>ROUND(SUM(M1324:M1383),2)</f>
        <v>0</v>
      </c>
      <c r="N1384" s="17">
        <f>ROUND(SUM(N1324:N1383),2)</f>
        <v>0</v>
      </c>
      <c r="O1384" s="17">
        <f>ROUND(SUM(O1324:O1383),2)</f>
        <v>12566827.77</v>
      </c>
      <c r="P1384" s="17">
        <f>ROUND(SUM(P1324:P1383),2)</f>
        <v>266696012.75</v>
      </c>
      <c r="Q1384" s="17">
        <f t="shared" si="300"/>
        <v>3016.182742568516</v>
      </c>
      <c r="R1384" s="12"/>
      <c r="S1384" s="10"/>
    </row>
    <row r="1385" spans="1:19" s="27" customFormat="1" ht="15.6" x14ac:dyDescent="0.3">
      <c r="A1385" s="7"/>
      <c r="B1385" s="188" t="s">
        <v>498</v>
      </c>
      <c r="C1385" s="189"/>
      <c r="D1385" s="10"/>
      <c r="E1385" s="10"/>
      <c r="F1385" s="10"/>
      <c r="G1385" s="10"/>
      <c r="H1385" s="154"/>
      <c r="I1385" s="154"/>
      <c r="J1385" s="154"/>
      <c r="K1385" s="19"/>
      <c r="L1385" s="17"/>
      <c r="M1385" s="17"/>
      <c r="N1385" s="17"/>
      <c r="O1385" s="17"/>
      <c r="P1385" s="17"/>
      <c r="Q1385" s="17"/>
      <c r="R1385" s="12"/>
      <c r="S1385" s="10"/>
    </row>
    <row r="1386" spans="1:19" s="16" customFormat="1" x14ac:dyDescent="0.3">
      <c r="A1386" s="7">
        <v>338</v>
      </c>
      <c r="B1386" s="8" t="s">
        <v>1172</v>
      </c>
      <c r="C1386" s="9">
        <v>1987</v>
      </c>
      <c r="D1386" s="10">
        <v>0</v>
      </c>
      <c r="E1386" s="14" t="s">
        <v>29</v>
      </c>
      <c r="F1386" s="10">
        <v>5</v>
      </c>
      <c r="G1386" s="10">
        <v>5</v>
      </c>
      <c r="H1386" s="15">
        <v>4812.2</v>
      </c>
      <c r="I1386" s="15">
        <v>4812.2</v>
      </c>
      <c r="J1386" s="10">
        <v>4013.3</v>
      </c>
      <c r="K1386" s="11">
        <v>215</v>
      </c>
      <c r="L1386" s="12">
        <v>2954690.8</v>
      </c>
      <c r="M1386" s="12">
        <v>0</v>
      </c>
      <c r="N1386" s="12">
        <f t="shared" ref="N1386:N1396" si="301">ROUND(L1386*10%,2)</f>
        <v>295469.08</v>
      </c>
      <c r="O1386" s="12">
        <f t="shared" ref="O1386:O1396" si="302">ROUND(N1386*0.45,2)</f>
        <v>132961.09</v>
      </c>
      <c r="P1386" s="12">
        <f t="shared" ref="P1386:P1396" si="303">L1386-(M1386+N1386+O1386)</f>
        <v>2526260.63</v>
      </c>
      <c r="Q1386" s="12">
        <f t="shared" ref="Q1386:Q1397" si="304">L1386/I1386</f>
        <v>614</v>
      </c>
      <c r="R1386" s="12">
        <v>27958.74</v>
      </c>
      <c r="S1386" s="13">
        <v>43830</v>
      </c>
    </row>
    <row r="1387" spans="1:19" s="16" customFormat="1" x14ac:dyDescent="0.3">
      <c r="A1387" s="7">
        <v>339</v>
      </c>
      <c r="B1387" s="8" t="s">
        <v>1173</v>
      </c>
      <c r="C1387" s="9">
        <v>1986</v>
      </c>
      <c r="D1387" s="10">
        <v>0</v>
      </c>
      <c r="E1387" s="14" t="s">
        <v>29</v>
      </c>
      <c r="F1387" s="10">
        <v>5</v>
      </c>
      <c r="G1387" s="10">
        <v>2</v>
      </c>
      <c r="H1387" s="15">
        <v>1843.4</v>
      </c>
      <c r="I1387" s="15">
        <v>1843.4</v>
      </c>
      <c r="J1387" s="10">
        <v>1753.8</v>
      </c>
      <c r="K1387" s="11">
        <v>102</v>
      </c>
      <c r="L1387" s="12">
        <v>1131847.6000000001</v>
      </c>
      <c r="M1387" s="12">
        <v>0</v>
      </c>
      <c r="N1387" s="12">
        <f t="shared" si="301"/>
        <v>113184.76</v>
      </c>
      <c r="O1387" s="12">
        <f t="shared" si="302"/>
        <v>50933.14</v>
      </c>
      <c r="P1387" s="12">
        <f t="shared" si="303"/>
        <v>967729.70000000007</v>
      </c>
      <c r="Q1387" s="12">
        <f t="shared" si="304"/>
        <v>614</v>
      </c>
      <c r="R1387" s="12">
        <v>27958.74</v>
      </c>
      <c r="S1387" s="13">
        <v>43830</v>
      </c>
    </row>
    <row r="1388" spans="1:19" s="16" customFormat="1" x14ac:dyDescent="0.3">
      <c r="A1388" s="7">
        <v>340</v>
      </c>
      <c r="B1388" s="8" t="s">
        <v>1174</v>
      </c>
      <c r="C1388" s="9">
        <v>1980</v>
      </c>
      <c r="D1388" s="10">
        <v>0</v>
      </c>
      <c r="E1388" s="14" t="s">
        <v>29</v>
      </c>
      <c r="F1388" s="10">
        <v>5</v>
      </c>
      <c r="G1388" s="10">
        <v>8</v>
      </c>
      <c r="H1388" s="15">
        <v>9047.7000000000007</v>
      </c>
      <c r="I1388" s="15">
        <v>6041.3</v>
      </c>
      <c r="J1388" s="10">
        <v>5624.9</v>
      </c>
      <c r="K1388" s="11">
        <v>299</v>
      </c>
      <c r="L1388" s="12">
        <v>3709358.2</v>
      </c>
      <c r="M1388" s="12">
        <v>0</v>
      </c>
      <c r="N1388" s="12">
        <f t="shared" si="301"/>
        <v>370935.82</v>
      </c>
      <c r="O1388" s="12">
        <f t="shared" si="302"/>
        <v>166921.12</v>
      </c>
      <c r="P1388" s="12">
        <f t="shared" si="303"/>
        <v>3171501.2600000002</v>
      </c>
      <c r="Q1388" s="12">
        <f t="shared" si="304"/>
        <v>614</v>
      </c>
      <c r="R1388" s="12">
        <v>27958.74</v>
      </c>
      <c r="S1388" s="13">
        <v>43830</v>
      </c>
    </row>
    <row r="1389" spans="1:19" s="16" customFormat="1" x14ac:dyDescent="0.3">
      <c r="A1389" s="7">
        <v>341</v>
      </c>
      <c r="B1389" s="8" t="s">
        <v>1175</v>
      </c>
      <c r="C1389" s="9">
        <v>1978</v>
      </c>
      <c r="D1389" s="10">
        <v>2005</v>
      </c>
      <c r="E1389" s="14" t="s">
        <v>29</v>
      </c>
      <c r="F1389" s="10">
        <v>5</v>
      </c>
      <c r="G1389" s="10">
        <v>4</v>
      </c>
      <c r="H1389" s="15">
        <v>3414.8</v>
      </c>
      <c r="I1389" s="15">
        <v>3414.8</v>
      </c>
      <c r="J1389" s="10">
        <v>3352.6</v>
      </c>
      <c r="K1389" s="11">
        <v>138</v>
      </c>
      <c r="L1389" s="12">
        <v>3652196.91</v>
      </c>
      <c r="M1389" s="12">
        <v>0</v>
      </c>
      <c r="N1389" s="12">
        <f t="shared" si="301"/>
        <v>365219.69</v>
      </c>
      <c r="O1389" s="12">
        <f t="shared" si="302"/>
        <v>164348.85999999999</v>
      </c>
      <c r="P1389" s="12">
        <f t="shared" si="303"/>
        <v>3122628.3600000003</v>
      </c>
      <c r="Q1389" s="12">
        <f t="shared" si="304"/>
        <v>1069.5200040998009</v>
      </c>
      <c r="R1389" s="12">
        <v>27958.74</v>
      </c>
      <c r="S1389" s="13">
        <v>43830</v>
      </c>
    </row>
    <row r="1390" spans="1:19" s="16" customFormat="1" x14ac:dyDescent="0.3">
      <c r="A1390" s="7">
        <v>342</v>
      </c>
      <c r="B1390" s="8" t="s">
        <v>1176</v>
      </c>
      <c r="C1390" s="9">
        <v>1978</v>
      </c>
      <c r="D1390" s="10">
        <v>0</v>
      </c>
      <c r="E1390" s="14" t="s">
        <v>29</v>
      </c>
      <c r="F1390" s="10">
        <v>5</v>
      </c>
      <c r="G1390" s="10">
        <v>4</v>
      </c>
      <c r="H1390" s="15">
        <v>3429.5</v>
      </c>
      <c r="I1390" s="15">
        <v>3429.5</v>
      </c>
      <c r="J1390" s="10">
        <v>3367.3</v>
      </c>
      <c r="K1390" s="11">
        <v>150</v>
      </c>
      <c r="L1390" s="12">
        <v>3667918.84</v>
      </c>
      <c r="M1390" s="12">
        <v>0</v>
      </c>
      <c r="N1390" s="12">
        <f t="shared" si="301"/>
        <v>366791.88</v>
      </c>
      <c r="O1390" s="12">
        <f t="shared" si="302"/>
        <v>165056.35</v>
      </c>
      <c r="P1390" s="12">
        <f t="shared" si="303"/>
        <v>3136070.61</v>
      </c>
      <c r="Q1390" s="12">
        <f t="shared" si="304"/>
        <v>1069.52</v>
      </c>
      <c r="R1390" s="12">
        <v>27958.74</v>
      </c>
      <c r="S1390" s="13">
        <v>43830</v>
      </c>
    </row>
    <row r="1391" spans="1:19" s="16" customFormat="1" x14ac:dyDescent="0.3">
      <c r="A1391" s="7">
        <v>343</v>
      </c>
      <c r="B1391" s="8" t="s">
        <v>1177</v>
      </c>
      <c r="C1391" s="9">
        <v>1981</v>
      </c>
      <c r="D1391" s="10">
        <v>2012</v>
      </c>
      <c r="E1391" s="14" t="s">
        <v>29</v>
      </c>
      <c r="F1391" s="10">
        <v>5</v>
      </c>
      <c r="G1391" s="10">
        <v>4</v>
      </c>
      <c r="H1391" s="15">
        <v>4051.1</v>
      </c>
      <c r="I1391" s="15">
        <v>4051.1</v>
      </c>
      <c r="J1391" s="10">
        <v>2697.9</v>
      </c>
      <c r="K1391" s="11">
        <v>136</v>
      </c>
      <c r="L1391" s="12">
        <v>2487375.4</v>
      </c>
      <c r="M1391" s="12">
        <v>0</v>
      </c>
      <c r="N1391" s="12">
        <f t="shared" si="301"/>
        <v>248737.54</v>
      </c>
      <c r="O1391" s="12">
        <f t="shared" si="302"/>
        <v>111931.89</v>
      </c>
      <c r="P1391" s="12">
        <f t="shared" si="303"/>
        <v>2126705.9699999997</v>
      </c>
      <c r="Q1391" s="12">
        <f t="shared" si="304"/>
        <v>614</v>
      </c>
      <c r="R1391" s="12">
        <v>27958.74</v>
      </c>
      <c r="S1391" s="13">
        <v>43830</v>
      </c>
    </row>
    <row r="1392" spans="1:19" s="16" customFormat="1" x14ac:dyDescent="0.3">
      <c r="A1392" s="7">
        <v>344</v>
      </c>
      <c r="B1392" s="8" t="s">
        <v>1178</v>
      </c>
      <c r="C1392" s="9">
        <v>1978</v>
      </c>
      <c r="D1392" s="10">
        <v>2008</v>
      </c>
      <c r="E1392" s="14" t="s">
        <v>29</v>
      </c>
      <c r="F1392" s="10">
        <v>5</v>
      </c>
      <c r="G1392" s="10">
        <v>4</v>
      </c>
      <c r="H1392" s="15">
        <v>3393.5</v>
      </c>
      <c r="I1392" s="15">
        <v>3393.5</v>
      </c>
      <c r="J1392" s="10">
        <v>3218.4</v>
      </c>
      <c r="K1392" s="11">
        <v>194</v>
      </c>
      <c r="L1392" s="12">
        <v>8069001.8300000001</v>
      </c>
      <c r="M1392" s="12">
        <v>0</v>
      </c>
      <c r="N1392" s="12">
        <f t="shared" si="301"/>
        <v>806900.18</v>
      </c>
      <c r="O1392" s="12">
        <f t="shared" si="302"/>
        <v>363105.08</v>
      </c>
      <c r="P1392" s="12">
        <f t="shared" si="303"/>
        <v>6898996.5700000003</v>
      </c>
      <c r="Q1392" s="12">
        <f t="shared" si="304"/>
        <v>2377.7815912774422</v>
      </c>
      <c r="R1392" s="12">
        <v>27958.74</v>
      </c>
      <c r="S1392" s="13">
        <v>43830</v>
      </c>
    </row>
    <row r="1393" spans="1:19" s="16" customFormat="1" x14ac:dyDescent="0.3">
      <c r="A1393" s="7">
        <v>345</v>
      </c>
      <c r="B1393" s="8" t="s">
        <v>1179</v>
      </c>
      <c r="C1393" s="9">
        <v>1976</v>
      </c>
      <c r="D1393" s="10">
        <v>2005</v>
      </c>
      <c r="E1393" s="14" t="s">
        <v>29</v>
      </c>
      <c r="F1393" s="10">
        <v>5</v>
      </c>
      <c r="G1393" s="10">
        <v>4</v>
      </c>
      <c r="H1393" s="15">
        <v>3419.4</v>
      </c>
      <c r="I1393" s="15">
        <v>3419.4</v>
      </c>
      <c r="J1393" s="10">
        <v>3308.6</v>
      </c>
      <c r="K1393" s="11">
        <v>185</v>
      </c>
      <c r="L1393" s="12">
        <v>13324412.199999999</v>
      </c>
      <c r="M1393" s="12">
        <v>0</v>
      </c>
      <c r="N1393" s="12">
        <f t="shared" si="301"/>
        <v>1332441.22</v>
      </c>
      <c r="O1393" s="12">
        <f t="shared" si="302"/>
        <v>599598.55000000005</v>
      </c>
      <c r="P1393" s="12">
        <f t="shared" si="303"/>
        <v>11392372.43</v>
      </c>
      <c r="Q1393" s="12">
        <f t="shared" si="304"/>
        <v>3896.7105925016081</v>
      </c>
      <c r="R1393" s="12">
        <v>27958.74</v>
      </c>
      <c r="S1393" s="13">
        <v>43830</v>
      </c>
    </row>
    <row r="1394" spans="1:19" s="16" customFormat="1" x14ac:dyDescent="0.3">
      <c r="A1394" s="7">
        <v>346</v>
      </c>
      <c r="B1394" s="8" t="s">
        <v>1180</v>
      </c>
      <c r="C1394" s="9">
        <v>1977</v>
      </c>
      <c r="D1394" s="10">
        <v>0</v>
      </c>
      <c r="E1394" s="14" t="s">
        <v>29</v>
      </c>
      <c r="F1394" s="10">
        <v>5</v>
      </c>
      <c r="G1394" s="10">
        <v>4</v>
      </c>
      <c r="H1394" s="15">
        <v>5231.22</v>
      </c>
      <c r="I1394" s="15">
        <v>3417.7</v>
      </c>
      <c r="J1394" s="10">
        <v>3337.2</v>
      </c>
      <c r="K1394" s="11">
        <v>179</v>
      </c>
      <c r="L1394" s="12">
        <v>7458928.25</v>
      </c>
      <c r="M1394" s="12">
        <v>0</v>
      </c>
      <c r="N1394" s="12">
        <f t="shared" si="301"/>
        <v>745892.83</v>
      </c>
      <c r="O1394" s="12">
        <f t="shared" si="302"/>
        <v>335651.77</v>
      </c>
      <c r="P1394" s="12">
        <f t="shared" si="303"/>
        <v>6377383.6500000004</v>
      </c>
      <c r="Q1394" s="12">
        <f t="shared" si="304"/>
        <v>2182.4408959241596</v>
      </c>
      <c r="R1394" s="12">
        <v>27958.74</v>
      </c>
      <c r="S1394" s="13">
        <v>43830</v>
      </c>
    </row>
    <row r="1395" spans="1:19" s="16" customFormat="1" x14ac:dyDescent="0.3">
      <c r="A1395" s="7">
        <v>347</v>
      </c>
      <c r="B1395" s="8" t="s">
        <v>1181</v>
      </c>
      <c r="C1395" s="9">
        <v>1976</v>
      </c>
      <c r="D1395" s="10">
        <v>0</v>
      </c>
      <c r="E1395" s="14" t="s">
        <v>29</v>
      </c>
      <c r="F1395" s="10">
        <v>5</v>
      </c>
      <c r="G1395" s="10">
        <v>4</v>
      </c>
      <c r="H1395" s="15">
        <v>4091.9</v>
      </c>
      <c r="I1395" s="15">
        <v>4079.6</v>
      </c>
      <c r="J1395" s="10">
        <v>2942.3</v>
      </c>
      <c r="K1395" s="11">
        <v>163</v>
      </c>
      <c r="L1395" s="12">
        <v>26412460.850000001</v>
      </c>
      <c r="M1395" s="12">
        <v>0</v>
      </c>
      <c r="N1395" s="12">
        <f t="shared" si="301"/>
        <v>2641246.09</v>
      </c>
      <c r="O1395" s="12">
        <f t="shared" si="302"/>
        <v>1188560.74</v>
      </c>
      <c r="P1395" s="12">
        <f t="shared" si="303"/>
        <v>22582654.020000003</v>
      </c>
      <c r="Q1395" s="12">
        <f t="shared" si="304"/>
        <v>6474.2770982449265</v>
      </c>
      <c r="R1395" s="12">
        <v>27958.74</v>
      </c>
      <c r="S1395" s="13">
        <v>43830</v>
      </c>
    </row>
    <row r="1396" spans="1:19" s="16" customFormat="1" x14ac:dyDescent="0.3">
      <c r="A1396" s="7">
        <v>348</v>
      </c>
      <c r="B1396" s="8" t="s">
        <v>1182</v>
      </c>
      <c r="C1396" s="9">
        <v>1976</v>
      </c>
      <c r="D1396" s="10">
        <v>0</v>
      </c>
      <c r="E1396" s="14" t="s">
        <v>29</v>
      </c>
      <c r="F1396" s="10">
        <v>5</v>
      </c>
      <c r="G1396" s="10">
        <v>4</v>
      </c>
      <c r="H1396" s="15">
        <v>5327.68</v>
      </c>
      <c r="I1396" s="15">
        <v>3479.1</v>
      </c>
      <c r="J1396" s="10">
        <v>2565.5</v>
      </c>
      <c r="K1396" s="11">
        <v>152</v>
      </c>
      <c r="L1396" s="12">
        <v>10387180.66</v>
      </c>
      <c r="M1396" s="12">
        <v>0</v>
      </c>
      <c r="N1396" s="12">
        <f t="shared" si="301"/>
        <v>1038718.07</v>
      </c>
      <c r="O1396" s="12">
        <f t="shared" si="302"/>
        <v>467423.13</v>
      </c>
      <c r="P1396" s="12">
        <f t="shared" si="303"/>
        <v>8881039.4600000009</v>
      </c>
      <c r="Q1396" s="12">
        <f t="shared" si="304"/>
        <v>2985.5941651576559</v>
      </c>
      <c r="R1396" s="12">
        <v>27958.74</v>
      </c>
      <c r="S1396" s="13">
        <v>43830</v>
      </c>
    </row>
    <row r="1397" spans="1:19" s="27" customFormat="1" ht="13.2" x14ac:dyDescent="0.3">
      <c r="A1397" s="10"/>
      <c r="B1397" s="186" t="s">
        <v>505</v>
      </c>
      <c r="C1397" s="187"/>
      <c r="D1397" s="10"/>
      <c r="E1397" s="10"/>
      <c r="F1397" s="10"/>
      <c r="G1397" s="10"/>
      <c r="H1397" s="154">
        <f t="shared" ref="H1397:P1397" si="305">ROUND(SUM(H1386:H1396),2)</f>
        <v>48062.400000000001</v>
      </c>
      <c r="I1397" s="154">
        <f t="shared" si="305"/>
        <v>41381.599999999999</v>
      </c>
      <c r="J1397" s="154">
        <f t="shared" si="305"/>
        <v>36181.800000000003</v>
      </c>
      <c r="K1397" s="155">
        <f t="shared" si="305"/>
        <v>1913</v>
      </c>
      <c r="L1397" s="17">
        <f t="shared" si="305"/>
        <v>83255371.540000007</v>
      </c>
      <c r="M1397" s="17">
        <f t="shared" si="305"/>
        <v>0</v>
      </c>
      <c r="N1397" s="17">
        <f t="shared" si="305"/>
        <v>8325537.1600000001</v>
      </c>
      <c r="O1397" s="17">
        <f t="shared" si="305"/>
        <v>3746491.72</v>
      </c>
      <c r="P1397" s="17">
        <f t="shared" si="305"/>
        <v>71183342.659999996</v>
      </c>
      <c r="Q1397" s="156">
        <f t="shared" si="304"/>
        <v>2011.893487443695</v>
      </c>
      <c r="R1397" s="12"/>
      <c r="S1397" s="10"/>
    </row>
    <row r="1398" spans="1:19" s="6" customFormat="1" ht="15.6" x14ac:dyDescent="0.3">
      <c r="A1398" s="10"/>
      <c r="B1398" s="188" t="s">
        <v>792</v>
      </c>
      <c r="C1398" s="189"/>
      <c r="D1398" s="10"/>
      <c r="E1398" s="10"/>
      <c r="F1398" s="10"/>
      <c r="G1398" s="10"/>
      <c r="H1398" s="10"/>
      <c r="I1398" s="10"/>
      <c r="J1398" s="10"/>
      <c r="K1398" s="10"/>
      <c r="L1398" s="12"/>
      <c r="M1398" s="12"/>
      <c r="N1398" s="12"/>
      <c r="O1398" s="12"/>
      <c r="P1398" s="12"/>
      <c r="Q1398" s="12"/>
      <c r="R1398" s="12"/>
      <c r="S1398" s="10"/>
    </row>
    <row r="1399" spans="1:19" s="27" customFormat="1" ht="13.2" x14ac:dyDescent="0.3">
      <c r="A1399" s="7">
        <v>349</v>
      </c>
      <c r="B1399" s="8" t="s">
        <v>1183</v>
      </c>
      <c r="C1399" s="9">
        <v>1988</v>
      </c>
      <c r="D1399" s="10">
        <v>0</v>
      </c>
      <c r="E1399" s="14" t="s">
        <v>29</v>
      </c>
      <c r="F1399" s="10">
        <v>3</v>
      </c>
      <c r="G1399" s="10">
        <v>3</v>
      </c>
      <c r="H1399" s="15">
        <v>2192.1</v>
      </c>
      <c r="I1399" s="15">
        <v>1994.1</v>
      </c>
      <c r="J1399" s="10">
        <v>1520.9</v>
      </c>
      <c r="K1399" s="11">
        <v>76</v>
      </c>
      <c r="L1399" s="12">
        <v>7014007.46</v>
      </c>
      <c r="M1399" s="12">
        <v>0</v>
      </c>
      <c r="N1399" s="12">
        <f t="shared" ref="N1399:N1404" si="306">ROUND(L1399*10%,2)</f>
        <v>701400.75</v>
      </c>
      <c r="O1399" s="12">
        <f t="shared" ref="O1399:O1404" si="307">ROUND(N1399*0.45,2)</f>
        <v>315630.34000000003</v>
      </c>
      <c r="P1399" s="12">
        <f t="shared" ref="P1399:P1412" si="308">L1399-(M1399+N1399+O1399)</f>
        <v>5996976.3700000001</v>
      </c>
      <c r="Q1399" s="12">
        <f t="shared" ref="Q1399:Q1429" si="309">L1399/I1399</f>
        <v>3517.380001002959</v>
      </c>
      <c r="R1399" s="12">
        <v>27958.74</v>
      </c>
      <c r="S1399" s="13">
        <v>43830</v>
      </c>
    </row>
    <row r="1400" spans="1:19" s="27" customFormat="1" ht="13.2" x14ac:dyDescent="0.3">
      <c r="A1400" s="7">
        <v>350</v>
      </c>
      <c r="B1400" s="8" t="s">
        <v>1184</v>
      </c>
      <c r="C1400" s="9">
        <v>1977</v>
      </c>
      <c r="D1400" s="10">
        <v>0</v>
      </c>
      <c r="E1400" s="14" t="s">
        <v>54</v>
      </c>
      <c r="F1400" s="10">
        <v>2</v>
      </c>
      <c r="G1400" s="10">
        <v>1</v>
      </c>
      <c r="H1400" s="15">
        <v>544.9</v>
      </c>
      <c r="I1400" s="15">
        <v>536.20000000000005</v>
      </c>
      <c r="J1400" s="10">
        <v>243.4</v>
      </c>
      <c r="K1400" s="11">
        <v>19</v>
      </c>
      <c r="L1400" s="12">
        <v>118591.35</v>
      </c>
      <c r="M1400" s="12">
        <v>0</v>
      </c>
      <c r="N1400" s="12">
        <f t="shared" si="306"/>
        <v>11859.14</v>
      </c>
      <c r="O1400" s="12">
        <f t="shared" si="307"/>
        <v>5336.61</v>
      </c>
      <c r="P1400" s="12">
        <f t="shared" si="308"/>
        <v>101395.6</v>
      </c>
      <c r="Q1400" s="12">
        <f t="shared" si="309"/>
        <v>221.16999254009698</v>
      </c>
      <c r="R1400" s="12">
        <v>10685.67</v>
      </c>
      <c r="S1400" s="13">
        <v>43830</v>
      </c>
    </row>
    <row r="1401" spans="1:19" s="27" customFormat="1" ht="13.2" x14ac:dyDescent="0.3">
      <c r="A1401" s="7">
        <v>351</v>
      </c>
      <c r="B1401" s="8" t="s">
        <v>1185</v>
      </c>
      <c r="C1401" s="9">
        <v>1991</v>
      </c>
      <c r="D1401" s="10">
        <v>0</v>
      </c>
      <c r="E1401" s="14" t="s">
        <v>54</v>
      </c>
      <c r="F1401" s="10">
        <v>2</v>
      </c>
      <c r="G1401" s="10">
        <v>3</v>
      </c>
      <c r="H1401" s="15">
        <v>1374.4</v>
      </c>
      <c r="I1401" s="15">
        <v>1187.0999999999999</v>
      </c>
      <c r="J1401" s="10">
        <v>1187.0999999999999</v>
      </c>
      <c r="K1401" s="11">
        <v>68</v>
      </c>
      <c r="L1401" s="12">
        <v>2175048.02</v>
      </c>
      <c r="M1401" s="12">
        <v>0</v>
      </c>
      <c r="N1401" s="12">
        <f t="shared" si="306"/>
        <v>217504.8</v>
      </c>
      <c r="O1401" s="12">
        <f t="shared" si="307"/>
        <v>97877.16</v>
      </c>
      <c r="P1401" s="12">
        <f t="shared" si="308"/>
        <v>1859666.06</v>
      </c>
      <c r="Q1401" s="12">
        <f t="shared" si="309"/>
        <v>1832.2365596832619</v>
      </c>
      <c r="R1401" s="12">
        <v>10685.67</v>
      </c>
      <c r="S1401" s="13">
        <v>43830</v>
      </c>
    </row>
    <row r="1402" spans="1:19" s="27" customFormat="1" ht="13.2" x14ac:dyDescent="0.3">
      <c r="A1402" s="7">
        <v>352</v>
      </c>
      <c r="B1402" s="8" t="s">
        <v>1186</v>
      </c>
      <c r="C1402" s="9">
        <v>1983</v>
      </c>
      <c r="D1402" s="10">
        <v>0</v>
      </c>
      <c r="E1402" s="14" t="s">
        <v>54</v>
      </c>
      <c r="F1402" s="10">
        <v>2</v>
      </c>
      <c r="G1402" s="10">
        <v>3</v>
      </c>
      <c r="H1402" s="15">
        <v>847.8</v>
      </c>
      <c r="I1402" s="15">
        <v>754.6</v>
      </c>
      <c r="J1402" s="10">
        <v>754.6</v>
      </c>
      <c r="K1402" s="11">
        <v>22</v>
      </c>
      <c r="L1402" s="12">
        <v>1436532.01</v>
      </c>
      <c r="M1402" s="12">
        <v>0</v>
      </c>
      <c r="N1402" s="12">
        <f t="shared" si="306"/>
        <v>143653.20000000001</v>
      </c>
      <c r="O1402" s="12">
        <f t="shared" si="307"/>
        <v>64643.94</v>
      </c>
      <c r="P1402" s="12">
        <f t="shared" si="308"/>
        <v>1228234.8700000001</v>
      </c>
      <c r="Q1402" s="12">
        <f t="shared" si="309"/>
        <v>1903.6999867479458</v>
      </c>
      <c r="R1402" s="12">
        <v>10685.67</v>
      </c>
      <c r="S1402" s="13">
        <v>43830</v>
      </c>
    </row>
    <row r="1403" spans="1:19" s="27" customFormat="1" ht="13.2" x14ac:dyDescent="0.3">
      <c r="A1403" s="7">
        <v>353</v>
      </c>
      <c r="B1403" s="8" t="s">
        <v>1187</v>
      </c>
      <c r="C1403" s="9">
        <v>1989</v>
      </c>
      <c r="D1403" s="10">
        <v>0</v>
      </c>
      <c r="E1403" s="14" t="s">
        <v>54</v>
      </c>
      <c r="F1403" s="10">
        <v>2</v>
      </c>
      <c r="G1403" s="10">
        <v>3</v>
      </c>
      <c r="H1403" s="15">
        <v>850</v>
      </c>
      <c r="I1403" s="15">
        <v>758.5</v>
      </c>
      <c r="J1403" s="10">
        <v>758.5</v>
      </c>
      <c r="K1403" s="11">
        <v>36</v>
      </c>
      <c r="L1403" s="12">
        <v>1276199.02</v>
      </c>
      <c r="M1403" s="12">
        <v>0</v>
      </c>
      <c r="N1403" s="12">
        <f t="shared" si="306"/>
        <v>127619.9</v>
      </c>
      <c r="O1403" s="12">
        <f t="shared" si="307"/>
        <v>57428.959999999999</v>
      </c>
      <c r="P1403" s="12">
        <f t="shared" si="308"/>
        <v>1091150.1600000001</v>
      </c>
      <c r="Q1403" s="12">
        <f t="shared" si="309"/>
        <v>1682.5300197758734</v>
      </c>
      <c r="R1403" s="12">
        <v>10685.67</v>
      </c>
      <c r="S1403" s="13">
        <v>43830</v>
      </c>
    </row>
    <row r="1404" spans="1:19" s="27" customFormat="1" ht="13.2" x14ac:dyDescent="0.3">
      <c r="A1404" s="7">
        <v>354</v>
      </c>
      <c r="B1404" s="8" t="s">
        <v>1188</v>
      </c>
      <c r="C1404" s="9">
        <v>1986</v>
      </c>
      <c r="D1404" s="10">
        <v>0</v>
      </c>
      <c r="E1404" s="14" t="s">
        <v>54</v>
      </c>
      <c r="F1404" s="10">
        <v>2</v>
      </c>
      <c r="G1404" s="10">
        <v>3</v>
      </c>
      <c r="H1404" s="15">
        <v>1109.4000000000001</v>
      </c>
      <c r="I1404" s="15">
        <v>865.7</v>
      </c>
      <c r="J1404" s="10">
        <v>865.7</v>
      </c>
      <c r="K1404" s="11">
        <v>37</v>
      </c>
      <c r="L1404" s="12">
        <v>1648033.09</v>
      </c>
      <c r="M1404" s="12">
        <v>0</v>
      </c>
      <c r="N1404" s="12">
        <f t="shared" si="306"/>
        <v>164803.31</v>
      </c>
      <c r="O1404" s="12">
        <f t="shared" si="307"/>
        <v>74161.490000000005</v>
      </c>
      <c r="P1404" s="12">
        <f t="shared" si="308"/>
        <v>1409068.29</v>
      </c>
      <c r="Q1404" s="12">
        <f t="shared" si="309"/>
        <v>1903.7</v>
      </c>
      <c r="R1404" s="12">
        <v>10685.67</v>
      </c>
      <c r="S1404" s="13">
        <v>43830</v>
      </c>
    </row>
    <row r="1405" spans="1:19" s="27" customFormat="1" ht="13.2" x14ac:dyDescent="0.3">
      <c r="A1405" s="7">
        <v>355</v>
      </c>
      <c r="B1405" s="8" t="s">
        <v>1189</v>
      </c>
      <c r="C1405" s="9">
        <v>1996</v>
      </c>
      <c r="D1405" s="10">
        <v>0</v>
      </c>
      <c r="E1405" s="14" t="s">
        <v>29</v>
      </c>
      <c r="F1405" s="10">
        <v>5</v>
      </c>
      <c r="G1405" s="10">
        <v>4</v>
      </c>
      <c r="H1405" s="15">
        <v>3828.4</v>
      </c>
      <c r="I1405" s="15">
        <v>2783.2</v>
      </c>
      <c r="J1405" s="10">
        <v>2379.4</v>
      </c>
      <c r="K1405" s="11">
        <v>176</v>
      </c>
      <c r="L1405" s="12">
        <v>7045910.7599999998</v>
      </c>
      <c r="M1405" s="12">
        <v>0</v>
      </c>
      <c r="N1405" s="12">
        <v>0</v>
      </c>
      <c r="O1405" s="12">
        <v>0</v>
      </c>
      <c r="P1405" s="12">
        <f t="shared" si="308"/>
        <v>7045910.7599999998</v>
      </c>
      <c r="Q1405" s="12">
        <f t="shared" si="309"/>
        <v>2531.5862173038231</v>
      </c>
      <c r="R1405" s="12">
        <v>27958.74</v>
      </c>
      <c r="S1405" s="13">
        <v>43830</v>
      </c>
    </row>
    <row r="1406" spans="1:19" s="27" customFormat="1" ht="13.2" x14ac:dyDescent="0.3">
      <c r="A1406" s="7">
        <v>356</v>
      </c>
      <c r="B1406" s="8" t="s">
        <v>1190</v>
      </c>
      <c r="C1406" s="9">
        <v>1989</v>
      </c>
      <c r="D1406" s="10">
        <v>0</v>
      </c>
      <c r="E1406" s="14" t="s">
        <v>54</v>
      </c>
      <c r="F1406" s="10">
        <v>2</v>
      </c>
      <c r="G1406" s="10">
        <v>3</v>
      </c>
      <c r="H1406" s="15">
        <v>1340.6</v>
      </c>
      <c r="I1406" s="15">
        <v>1145.5</v>
      </c>
      <c r="J1406" s="10">
        <v>1145.5</v>
      </c>
      <c r="K1406" s="11">
        <v>54</v>
      </c>
      <c r="L1406" s="12">
        <v>2180688.38</v>
      </c>
      <c r="M1406" s="12">
        <v>0</v>
      </c>
      <c r="N1406" s="12">
        <f t="shared" ref="N1406:N1453" si="310">ROUND(L1406*10%,2)</f>
        <v>218068.84</v>
      </c>
      <c r="O1406" s="12">
        <f t="shared" ref="O1406:O1453" si="311">ROUND(N1406*0.45,2)</f>
        <v>98130.98</v>
      </c>
      <c r="P1406" s="12">
        <f t="shared" si="308"/>
        <v>1864488.5599999998</v>
      </c>
      <c r="Q1406" s="12">
        <f t="shared" si="309"/>
        <v>1903.7000261894368</v>
      </c>
      <c r="R1406" s="12">
        <v>10685.67</v>
      </c>
      <c r="S1406" s="13">
        <v>43830</v>
      </c>
    </row>
    <row r="1407" spans="1:19" s="27" customFormat="1" ht="13.2" x14ac:dyDescent="0.3">
      <c r="A1407" s="7">
        <v>357</v>
      </c>
      <c r="B1407" s="8" t="s">
        <v>1191</v>
      </c>
      <c r="C1407" s="9">
        <v>1983</v>
      </c>
      <c r="D1407" s="10">
        <v>0</v>
      </c>
      <c r="E1407" s="14" t="s">
        <v>54</v>
      </c>
      <c r="F1407" s="10">
        <v>2</v>
      </c>
      <c r="G1407" s="10">
        <v>3</v>
      </c>
      <c r="H1407" s="15">
        <v>836.4</v>
      </c>
      <c r="I1407" s="15">
        <v>740.4</v>
      </c>
      <c r="J1407" s="10">
        <v>740.4</v>
      </c>
      <c r="K1407" s="11">
        <v>37</v>
      </c>
      <c r="L1407" s="12">
        <v>1946719.04</v>
      </c>
      <c r="M1407" s="12">
        <v>0</v>
      </c>
      <c r="N1407" s="12">
        <f t="shared" si="310"/>
        <v>194671.9</v>
      </c>
      <c r="O1407" s="12">
        <f t="shared" si="311"/>
        <v>87602.36</v>
      </c>
      <c r="P1407" s="12">
        <f t="shared" si="308"/>
        <v>1664444.78</v>
      </c>
      <c r="Q1407" s="12">
        <f t="shared" si="309"/>
        <v>2629.2801728795248</v>
      </c>
      <c r="R1407" s="12">
        <v>10685.67</v>
      </c>
      <c r="S1407" s="13">
        <v>43830</v>
      </c>
    </row>
    <row r="1408" spans="1:19" s="27" customFormat="1" ht="13.2" x14ac:dyDescent="0.3">
      <c r="A1408" s="7">
        <v>358</v>
      </c>
      <c r="B1408" s="8" t="s">
        <v>1192</v>
      </c>
      <c r="C1408" s="9">
        <v>1984</v>
      </c>
      <c r="D1408" s="10">
        <v>0</v>
      </c>
      <c r="E1408" s="14" t="s">
        <v>54</v>
      </c>
      <c r="F1408" s="10">
        <v>2</v>
      </c>
      <c r="G1408" s="10">
        <v>3</v>
      </c>
      <c r="H1408" s="15">
        <v>830.2</v>
      </c>
      <c r="I1408" s="15">
        <v>740.2</v>
      </c>
      <c r="J1408" s="10">
        <v>740.2</v>
      </c>
      <c r="K1408" s="11">
        <v>33</v>
      </c>
      <c r="L1408" s="12">
        <v>2593006.7200000002</v>
      </c>
      <c r="M1408" s="12">
        <v>0</v>
      </c>
      <c r="N1408" s="12">
        <f t="shared" si="310"/>
        <v>259300.67</v>
      </c>
      <c r="O1408" s="12">
        <f t="shared" si="311"/>
        <v>116685.3</v>
      </c>
      <c r="P1408" s="12">
        <f t="shared" si="308"/>
        <v>2217020.75</v>
      </c>
      <c r="Q1408" s="12">
        <f t="shared" si="309"/>
        <v>3503.1163469332614</v>
      </c>
      <c r="R1408" s="12">
        <v>10685.67</v>
      </c>
      <c r="S1408" s="13">
        <v>43830</v>
      </c>
    </row>
    <row r="1409" spans="1:19" s="27" customFormat="1" ht="13.2" x14ac:dyDescent="0.3">
      <c r="A1409" s="7">
        <v>359</v>
      </c>
      <c r="B1409" s="8" t="s">
        <v>1193</v>
      </c>
      <c r="C1409" s="9">
        <v>1983</v>
      </c>
      <c r="D1409" s="10">
        <v>0</v>
      </c>
      <c r="E1409" s="14" t="s">
        <v>54</v>
      </c>
      <c r="F1409" s="10">
        <v>2</v>
      </c>
      <c r="G1409" s="10">
        <v>3</v>
      </c>
      <c r="H1409" s="15">
        <v>836.4</v>
      </c>
      <c r="I1409" s="15">
        <v>737.6</v>
      </c>
      <c r="J1409" s="10">
        <v>737.6</v>
      </c>
      <c r="K1409" s="11">
        <v>38</v>
      </c>
      <c r="L1409" s="12">
        <v>1960827.59</v>
      </c>
      <c r="M1409" s="12">
        <v>0</v>
      </c>
      <c r="N1409" s="12">
        <f t="shared" si="310"/>
        <v>196082.76</v>
      </c>
      <c r="O1409" s="12">
        <f t="shared" si="311"/>
        <v>88237.24</v>
      </c>
      <c r="P1409" s="12">
        <f t="shared" si="308"/>
        <v>1676507.59</v>
      </c>
      <c r="Q1409" s="12">
        <f t="shared" si="309"/>
        <v>2658.3888150759221</v>
      </c>
      <c r="R1409" s="12">
        <v>10685.67</v>
      </c>
      <c r="S1409" s="13">
        <v>43830</v>
      </c>
    </row>
    <row r="1410" spans="1:19" s="27" customFormat="1" ht="13.2" x14ac:dyDescent="0.3">
      <c r="A1410" s="7">
        <v>360</v>
      </c>
      <c r="B1410" s="8" t="s">
        <v>1194</v>
      </c>
      <c r="C1410" s="9">
        <v>1985</v>
      </c>
      <c r="D1410" s="10">
        <v>0</v>
      </c>
      <c r="E1410" s="14" t="s">
        <v>54</v>
      </c>
      <c r="F1410" s="10">
        <v>2</v>
      </c>
      <c r="G1410" s="10">
        <v>3</v>
      </c>
      <c r="H1410" s="15">
        <v>1410</v>
      </c>
      <c r="I1410" s="15">
        <v>1301.8</v>
      </c>
      <c r="J1410" s="10">
        <v>1301.8</v>
      </c>
      <c r="K1410" s="11">
        <v>228</v>
      </c>
      <c r="L1410" s="12">
        <v>2214036.35</v>
      </c>
      <c r="M1410" s="12">
        <v>0</v>
      </c>
      <c r="N1410" s="12">
        <f t="shared" si="310"/>
        <v>221403.64</v>
      </c>
      <c r="O1410" s="12">
        <f t="shared" si="311"/>
        <v>99631.64</v>
      </c>
      <c r="P1410" s="12">
        <f t="shared" si="308"/>
        <v>1893001.07</v>
      </c>
      <c r="Q1410" s="12">
        <f t="shared" si="309"/>
        <v>1700.7500000000002</v>
      </c>
      <c r="R1410" s="12">
        <v>10685.67</v>
      </c>
      <c r="S1410" s="13">
        <v>43830</v>
      </c>
    </row>
    <row r="1411" spans="1:19" s="27" customFormat="1" ht="13.2" x14ac:dyDescent="0.3">
      <c r="A1411" s="7">
        <v>361</v>
      </c>
      <c r="B1411" s="8" t="s">
        <v>1195</v>
      </c>
      <c r="C1411" s="9">
        <v>1986</v>
      </c>
      <c r="D1411" s="10">
        <v>0</v>
      </c>
      <c r="E1411" s="14" t="s">
        <v>54</v>
      </c>
      <c r="F1411" s="10">
        <v>3</v>
      </c>
      <c r="G1411" s="10">
        <v>3</v>
      </c>
      <c r="H1411" s="15">
        <v>1913.4</v>
      </c>
      <c r="I1411" s="15">
        <v>1772.9</v>
      </c>
      <c r="J1411" s="10">
        <v>1202.2</v>
      </c>
      <c r="K1411" s="11">
        <v>127</v>
      </c>
      <c r="L1411" s="12">
        <v>3375069.74</v>
      </c>
      <c r="M1411" s="12">
        <v>0</v>
      </c>
      <c r="N1411" s="12">
        <f t="shared" si="310"/>
        <v>337506.97</v>
      </c>
      <c r="O1411" s="12">
        <f t="shared" si="311"/>
        <v>151878.14000000001</v>
      </c>
      <c r="P1411" s="12">
        <f t="shared" si="308"/>
        <v>2885684.6300000004</v>
      </c>
      <c r="Q1411" s="12">
        <f t="shared" si="309"/>
        <v>1903.7000056404761</v>
      </c>
      <c r="R1411" s="12">
        <v>10685.67</v>
      </c>
      <c r="S1411" s="13">
        <v>43830</v>
      </c>
    </row>
    <row r="1412" spans="1:19" s="27" customFormat="1" ht="13.2" x14ac:dyDescent="0.3">
      <c r="A1412" s="7">
        <v>362</v>
      </c>
      <c r="B1412" s="8" t="s">
        <v>1196</v>
      </c>
      <c r="C1412" s="9">
        <v>1987</v>
      </c>
      <c r="D1412" s="10">
        <v>0</v>
      </c>
      <c r="E1412" s="14" t="s">
        <v>54</v>
      </c>
      <c r="F1412" s="10">
        <v>2</v>
      </c>
      <c r="G1412" s="10">
        <v>3</v>
      </c>
      <c r="H1412" s="15">
        <v>1244.5</v>
      </c>
      <c r="I1412" s="15">
        <v>1060.7</v>
      </c>
      <c r="J1412" s="10">
        <v>1060.7</v>
      </c>
      <c r="K1412" s="11">
        <v>62</v>
      </c>
      <c r="L1412" s="12">
        <v>2019254.59</v>
      </c>
      <c r="M1412" s="12">
        <v>0</v>
      </c>
      <c r="N1412" s="12">
        <f t="shared" si="310"/>
        <v>201925.46</v>
      </c>
      <c r="O1412" s="12">
        <f t="shared" si="311"/>
        <v>90866.46</v>
      </c>
      <c r="P1412" s="12">
        <f t="shared" si="308"/>
        <v>1726462.6700000002</v>
      </c>
      <c r="Q1412" s="12">
        <f t="shared" si="309"/>
        <v>1903.7</v>
      </c>
      <c r="R1412" s="12">
        <v>10685.67</v>
      </c>
      <c r="S1412" s="13">
        <v>43830</v>
      </c>
    </row>
    <row r="1413" spans="1:19" s="27" customFormat="1" ht="13.2" x14ac:dyDescent="0.3">
      <c r="A1413" s="7">
        <v>363</v>
      </c>
      <c r="B1413" s="8" t="s">
        <v>1197</v>
      </c>
      <c r="C1413" s="9">
        <v>1977</v>
      </c>
      <c r="D1413" s="10">
        <v>0</v>
      </c>
      <c r="E1413" s="14" t="s">
        <v>54</v>
      </c>
      <c r="F1413" s="10">
        <v>2</v>
      </c>
      <c r="G1413" s="10">
        <v>2</v>
      </c>
      <c r="H1413" s="15">
        <v>550.70000000000005</v>
      </c>
      <c r="I1413" s="15">
        <v>508.1</v>
      </c>
      <c r="J1413" s="10">
        <v>455.3</v>
      </c>
      <c r="K1413" s="11">
        <v>25</v>
      </c>
      <c r="L1413" s="1">
        <v>1850283.71</v>
      </c>
      <c r="M1413" s="12">
        <v>0</v>
      </c>
      <c r="N1413" s="12">
        <f t="shared" si="310"/>
        <v>185028.37</v>
      </c>
      <c r="O1413" s="12">
        <f t="shared" si="311"/>
        <v>83262.77</v>
      </c>
      <c r="P1413" s="12">
        <f>ROUND(L1413-(M1413+N1413+O1413),2)</f>
        <v>1581992.57</v>
      </c>
      <c r="Q1413" s="12">
        <f t="shared" si="309"/>
        <v>3641.5739224562089</v>
      </c>
      <c r="R1413" s="12">
        <v>10687.67</v>
      </c>
      <c r="S1413" s="13">
        <v>43830</v>
      </c>
    </row>
    <row r="1414" spans="1:19" s="27" customFormat="1" ht="13.2" x14ac:dyDescent="0.3">
      <c r="A1414" s="7">
        <v>364</v>
      </c>
      <c r="B1414" s="8" t="s">
        <v>1198</v>
      </c>
      <c r="C1414" s="9">
        <v>1987</v>
      </c>
      <c r="D1414" s="10">
        <v>0</v>
      </c>
      <c r="E1414" s="14" t="s">
        <v>69</v>
      </c>
      <c r="F1414" s="10">
        <v>5</v>
      </c>
      <c r="G1414" s="10">
        <v>6</v>
      </c>
      <c r="H1414" s="15">
        <v>5577.5</v>
      </c>
      <c r="I1414" s="15">
        <v>5267.5</v>
      </c>
      <c r="J1414" s="10">
        <v>4711.3999999999996</v>
      </c>
      <c r="K1414" s="11">
        <v>198</v>
      </c>
      <c r="L1414" s="12">
        <v>19573450.579999998</v>
      </c>
      <c r="M1414" s="12">
        <v>0</v>
      </c>
      <c r="N1414" s="12">
        <f t="shared" si="310"/>
        <v>1957345.06</v>
      </c>
      <c r="O1414" s="12">
        <f t="shared" si="311"/>
        <v>880805.28</v>
      </c>
      <c r="P1414" s="12">
        <f t="shared" ref="P1414:P1454" si="312">L1414-(M1414+N1414+O1414)</f>
        <v>16735300.239999998</v>
      </c>
      <c r="Q1414" s="12">
        <f t="shared" si="309"/>
        <v>3715.8900009492168</v>
      </c>
      <c r="R1414" s="12">
        <v>17606.61</v>
      </c>
      <c r="S1414" s="13">
        <v>43830</v>
      </c>
    </row>
    <row r="1415" spans="1:19" s="27" customFormat="1" ht="13.2" x14ac:dyDescent="0.3">
      <c r="A1415" s="7">
        <v>365</v>
      </c>
      <c r="B1415" s="8" t="s">
        <v>1199</v>
      </c>
      <c r="C1415" s="9">
        <v>1974</v>
      </c>
      <c r="D1415" s="10">
        <v>0</v>
      </c>
      <c r="E1415" s="14" t="s">
        <v>54</v>
      </c>
      <c r="F1415" s="10">
        <v>2</v>
      </c>
      <c r="G1415" s="10">
        <v>2</v>
      </c>
      <c r="H1415" s="15">
        <v>551.29999999999995</v>
      </c>
      <c r="I1415" s="15">
        <v>508</v>
      </c>
      <c r="J1415" s="10">
        <v>508</v>
      </c>
      <c r="K1415" s="11">
        <v>31</v>
      </c>
      <c r="L1415" s="12">
        <v>251795.27</v>
      </c>
      <c r="M1415" s="12">
        <v>0</v>
      </c>
      <c r="N1415" s="12">
        <f t="shared" si="310"/>
        <v>25179.53</v>
      </c>
      <c r="O1415" s="12">
        <f t="shared" si="311"/>
        <v>11330.79</v>
      </c>
      <c r="P1415" s="12">
        <f t="shared" si="312"/>
        <v>215284.94999999998</v>
      </c>
      <c r="Q1415" s="12">
        <f t="shared" si="309"/>
        <v>495.65998031496059</v>
      </c>
      <c r="R1415" s="12">
        <v>10685.67</v>
      </c>
      <c r="S1415" s="13">
        <v>43830</v>
      </c>
    </row>
    <row r="1416" spans="1:19" s="27" customFormat="1" ht="13.2" x14ac:dyDescent="0.3">
      <c r="A1416" s="7">
        <v>366</v>
      </c>
      <c r="B1416" s="8" t="s">
        <v>238</v>
      </c>
      <c r="C1416" s="9">
        <v>1985</v>
      </c>
      <c r="D1416" s="10">
        <v>0</v>
      </c>
      <c r="E1416" s="14" t="s">
        <v>29</v>
      </c>
      <c r="F1416" s="10">
        <v>6</v>
      </c>
      <c r="G1416" s="10">
        <v>7</v>
      </c>
      <c r="H1416" s="15">
        <v>7407.6</v>
      </c>
      <c r="I1416" s="15">
        <v>5892.8</v>
      </c>
      <c r="J1416" s="10">
        <v>5656.4</v>
      </c>
      <c r="K1416" s="11">
        <v>338</v>
      </c>
      <c r="L1416" s="12">
        <v>2968792.64</v>
      </c>
      <c r="M1416" s="12">
        <v>0</v>
      </c>
      <c r="N1416" s="12">
        <f t="shared" si="310"/>
        <v>296879.26</v>
      </c>
      <c r="O1416" s="12">
        <f t="shared" si="311"/>
        <v>133595.67000000001</v>
      </c>
      <c r="P1416" s="12">
        <f t="shared" si="312"/>
        <v>2538317.71</v>
      </c>
      <c r="Q1416" s="12">
        <f t="shared" si="309"/>
        <v>503.8</v>
      </c>
      <c r="R1416" s="12">
        <v>27958.74</v>
      </c>
      <c r="S1416" s="13">
        <v>43830</v>
      </c>
    </row>
    <row r="1417" spans="1:19" s="27" customFormat="1" ht="13.2" x14ac:dyDescent="0.3">
      <c r="A1417" s="7">
        <v>367</v>
      </c>
      <c r="B1417" s="8" t="s">
        <v>1200</v>
      </c>
      <c r="C1417" s="9">
        <v>1983</v>
      </c>
      <c r="D1417" s="10">
        <v>0</v>
      </c>
      <c r="E1417" s="14" t="s">
        <v>29</v>
      </c>
      <c r="F1417" s="10">
        <v>2</v>
      </c>
      <c r="G1417" s="10">
        <v>2</v>
      </c>
      <c r="H1417" s="15">
        <v>598.4</v>
      </c>
      <c r="I1417" s="15">
        <v>555.6</v>
      </c>
      <c r="J1417" s="10">
        <v>555.6</v>
      </c>
      <c r="K1417" s="11">
        <v>36</v>
      </c>
      <c r="L1417" s="12">
        <v>1954256.33</v>
      </c>
      <c r="M1417" s="12">
        <v>0</v>
      </c>
      <c r="N1417" s="12">
        <f t="shared" si="310"/>
        <v>195425.63</v>
      </c>
      <c r="O1417" s="12">
        <f t="shared" si="311"/>
        <v>87941.53</v>
      </c>
      <c r="P1417" s="12">
        <f t="shared" si="312"/>
        <v>1670889.17</v>
      </c>
      <c r="Q1417" s="12">
        <f t="shared" si="309"/>
        <v>3517.3800035997119</v>
      </c>
      <c r="R1417" s="12">
        <v>27958.74</v>
      </c>
      <c r="S1417" s="13">
        <v>43830</v>
      </c>
    </row>
    <row r="1418" spans="1:19" s="27" customFormat="1" ht="13.2" x14ac:dyDescent="0.3">
      <c r="A1418" s="7">
        <v>368</v>
      </c>
      <c r="B1418" s="8" t="s">
        <v>1201</v>
      </c>
      <c r="C1418" s="9">
        <v>1983</v>
      </c>
      <c r="D1418" s="10">
        <v>0</v>
      </c>
      <c r="E1418" s="14" t="s">
        <v>29</v>
      </c>
      <c r="F1418" s="10">
        <v>2</v>
      </c>
      <c r="G1418" s="10">
        <v>2</v>
      </c>
      <c r="H1418" s="15">
        <v>598.4</v>
      </c>
      <c r="I1418" s="15">
        <v>566.1</v>
      </c>
      <c r="J1418" s="10">
        <v>566.1</v>
      </c>
      <c r="K1418" s="11">
        <v>41</v>
      </c>
      <c r="L1418" s="12">
        <v>1991188.82</v>
      </c>
      <c r="M1418" s="12">
        <v>0</v>
      </c>
      <c r="N1418" s="12">
        <f t="shared" si="310"/>
        <v>199118.88</v>
      </c>
      <c r="O1418" s="12">
        <f t="shared" si="311"/>
        <v>89603.5</v>
      </c>
      <c r="P1418" s="12">
        <f t="shared" si="312"/>
        <v>1702466.44</v>
      </c>
      <c r="Q1418" s="12">
        <f t="shared" si="309"/>
        <v>3517.3800035329446</v>
      </c>
      <c r="R1418" s="12">
        <v>27958.74</v>
      </c>
      <c r="S1418" s="13">
        <v>43830</v>
      </c>
    </row>
    <row r="1419" spans="1:19" s="27" customFormat="1" ht="13.2" x14ac:dyDescent="0.3">
      <c r="A1419" s="7">
        <v>369</v>
      </c>
      <c r="B1419" s="8" t="s">
        <v>1202</v>
      </c>
      <c r="C1419" s="9">
        <v>1987</v>
      </c>
      <c r="D1419" s="10">
        <v>0</v>
      </c>
      <c r="E1419" s="14" t="s">
        <v>54</v>
      </c>
      <c r="F1419" s="10">
        <v>2</v>
      </c>
      <c r="G1419" s="10">
        <v>3</v>
      </c>
      <c r="H1419" s="15">
        <v>1100.0999999999999</v>
      </c>
      <c r="I1419" s="15">
        <v>969.9</v>
      </c>
      <c r="J1419" s="10">
        <v>969.9</v>
      </c>
      <c r="K1419" s="11">
        <v>57</v>
      </c>
      <c r="L1419" s="12">
        <v>1649557.42</v>
      </c>
      <c r="M1419" s="12">
        <v>0</v>
      </c>
      <c r="N1419" s="12">
        <f t="shared" si="310"/>
        <v>164955.74</v>
      </c>
      <c r="O1419" s="12">
        <f t="shared" si="311"/>
        <v>74230.080000000002</v>
      </c>
      <c r="P1419" s="12">
        <f t="shared" si="312"/>
        <v>1410371.5999999999</v>
      </c>
      <c r="Q1419" s="12">
        <f t="shared" si="309"/>
        <v>1700.7499948448294</v>
      </c>
      <c r="R1419" s="12">
        <v>10685.67</v>
      </c>
      <c r="S1419" s="13">
        <v>43830</v>
      </c>
    </row>
    <row r="1420" spans="1:19" s="27" customFormat="1" ht="13.2" x14ac:dyDescent="0.3">
      <c r="A1420" s="7">
        <v>370</v>
      </c>
      <c r="B1420" s="8" t="s">
        <v>1203</v>
      </c>
      <c r="C1420" s="9">
        <v>1985</v>
      </c>
      <c r="D1420" s="10">
        <v>0</v>
      </c>
      <c r="E1420" s="14" t="s">
        <v>54</v>
      </c>
      <c r="F1420" s="10">
        <v>2</v>
      </c>
      <c r="G1420" s="10">
        <v>3</v>
      </c>
      <c r="H1420" s="15">
        <v>1210.5999999999999</v>
      </c>
      <c r="I1420" s="15">
        <v>1061</v>
      </c>
      <c r="J1420" s="10">
        <v>1061</v>
      </c>
      <c r="K1420" s="11">
        <v>51</v>
      </c>
      <c r="L1420" s="12">
        <v>2019825.71</v>
      </c>
      <c r="M1420" s="12">
        <v>0</v>
      </c>
      <c r="N1420" s="12">
        <f t="shared" si="310"/>
        <v>201982.57</v>
      </c>
      <c r="O1420" s="12">
        <f t="shared" si="311"/>
        <v>90892.160000000003</v>
      </c>
      <c r="P1420" s="12">
        <f t="shared" si="312"/>
        <v>1726950.98</v>
      </c>
      <c r="Q1420" s="12">
        <f t="shared" si="309"/>
        <v>1903.7000094250707</v>
      </c>
      <c r="R1420" s="12">
        <v>10685.67</v>
      </c>
      <c r="S1420" s="13">
        <v>43830</v>
      </c>
    </row>
    <row r="1421" spans="1:19" s="27" customFormat="1" ht="13.2" x14ac:dyDescent="0.3">
      <c r="A1421" s="7">
        <v>371</v>
      </c>
      <c r="B1421" s="8" t="s">
        <v>1204</v>
      </c>
      <c r="C1421" s="9">
        <v>1988</v>
      </c>
      <c r="D1421" s="10">
        <v>0</v>
      </c>
      <c r="E1421" s="14" t="s">
        <v>54</v>
      </c>
      <c r="F1421" s="10">
        <v>2</v>
      </c>
      <c r="G1421" s="10">
        <v>2</v>
      </c>
      <c r="H1421" s="15">
        <v>1172.5999999999999</v>
      </c>
      <c r="I1421" s="15">
        <v>1028.9000000000001</v>
      </c>
      <c r="J1421" s="10">
        <v>1028.9000000000001</v>
      </c>
      <c r="K1421" s="11">
        <v>48</v>
      </c>
      <c r="L1421" s="12">
        <v>1958716.94</v>
      </c>
      <c r="M1421" s="12">
        <v>0</v>
      </c>
      <c r="N1421" s="12">
        <f t="shared" si="310"/>
        <v>195871.69</v>
      </c>
      <c r="O1421" s="12">
        <f t="shared" si="311"/>
        <v>88142.26</v>
      </c>
      <c r="P1421" s="12">
        <f t="shared" si="312"/>
        <v>1674702.99</v>
      </c>
      <c r="Q1421" s="12">
        <f t="shared" si="309"/>
        <v>1903.7000097191174</v>
      </c>
      <c r="R1421" s="12">
        <v>10685.67</v>
      </c>
      <c r="S1421" s="13">
        <v>43830</v>
      </c>
    </row>
    <row r="1422" spans="1:19" s="27" customFormat="1" ht="13.2" x14ac:dyDescent="0.3">
      <c r="A1422" s="7">
        <v>372</v>
      </c>
      <c r="B1422" s="8" t="s">
        <v>1205</v>
      </c>
      <c r="C1422" s="9">
        <v>1987</v>
      </c>
      <c r="D1422" s="10">
        <v>0</v>
      </c>
      <c r="E1422" s="14" t="s">
        <v>54</v>
      </c>
      <c r="F1422" s="10">
        <v>2</v>
      </c>
      <c r="G1422" s="10">
        <v>3</v>
      </c>
      <c r="H1422" s="15">
        <v>1039.0999999999999</v>
      </c>
      <c r="I1422" s="15">
        <v>965.6</v>
      </c>
      <c r="J1422" s="10">
        <v>965.6</v>
      </c>
      <c r="K1422" s="11">
        <v>47</v>
      </c>
      <c r="L1422" s="12">
        <v>1838212.71</v>
      </c>
      <c r="M1422" s="12">
        <v>0</v>
      </c>
      <c r="N1422" s="12">
        <f t="shared" si="310"/>
        <v>183821.27</v>
      </c>
      <c r="O1422" s="12">
        <f t="shared" si="311"/>
        <v>82719.570000000007</v>
      </c>
      <c r="P1422" s="12">
        <f t="shared" si="312"/>
        <v>1571671.87</v>
      </c>
      <c r="Q1422" s="12">
        <f t="shared" si="309"/>
        <v>1903.6999896437446</v>
      </c>
      <c r="R1422" s="12">
        <v>10685.67</v>
      </c>
      <c r="S1422" s="13">
        <v>43830</v>
      </c>
    </row>
    <row r="1423" spans="1:19" s="27" customFormat="1" ht="13.2" x14ac:dyDescent="0.3">
      <c r="A1423" s="7">
        <v>373</v>
      </c>
      <c r="B1423" s="8" t="s">
        <v>1206</v>
      </c>
      <c r="C1423" s="9">
        <v>1989</v>
      </c>
      <c r="D1423" s="10">
        <v>0</v>
      </c>
      <c r="E1423" s="14" t="s">
        <v>54</v>
      </c>
      <c r="F1423" s="10">
        <v>2</v>
      </c>
      <c r="G1423" s="10">
        <v>3</v>
      </c>
      <c r="H1423" s="15">
        <v>1329.9</v>
      </c>
      <c r="I1423" s="15">
        <v>1164.7</v>
      </c>
      <c r="J1423" s="10">
        <v>1164.7</v>
      </c>
      <c r="K1423" s="11">
        <v>52</v>
      </c>
      <c r="L1423" s="12">
        <v>2217239.4</v>
      </c>
      <c r="M1423" s="12">
        <v>0</v>
      </c>
      <c r="N1423" s="12">
        <f t="shared" si="310"/>
        <v>221723.94</v>
      </c>
      <c r="O1423" s="12">
        <f t="shared" si="311"/>
        <v>99775.77</v>
      </c>
      <c r="P1423" s="12">
        <f t="shared" si="312"/>
        <v>1895739.69</v>
      </c>
      <c r="Q1423" s="12">
        <f t="shared" si="309"/>
        <v>1903.7000085859017</v>
      </c>
      <c r="R1423" s="12">
        <v>10685.67</v>
      </c>
      <c r="S1423" s="13">
        <v>43830</v>
      </c>
    </row>
    <row r="1424" spans="1:19" s="27" customFormat="1" ht="13.2" x14ac:dyDescent="0.3">
      <c r="A1424" s="7">
        <v>374</v>
      </c>
      <c r="B1424" s="8" t="s">
        <v>1207</v>
      </c>
      <c r="C1424" s="9">
        <v>1985</v>
      </c>
      <c r="D1424" s="10">
        <v>0</v>
      </c>
      <c r="E1424" s="14" t="s">
        <v>54</v>
      </c>
      <c r="F1424" s="10">
        <v>2</v>
      </c>
      <c r="G1424" s="10">
        <v>3</v>
      </c>
      <c r="H1424" s="15">
        <v>833.5</v>
      </c>
      <c r="I1424" s="15">
        <v>744.4</v>
      </c>
      <c r="J1424" s="10">
        <v>744.4</v>
      </c>
      <c r="K1424" s="11">
        <v>28</v>
      </c>
      <c r="L1424" s="12">
        <v>1417114.28</v>
      </c>
      <c r="M1424" s="12">
        <v>0</v>
      </c>
      <c r="N1424" s="12">
        <f t="shared" si="310"/>
        <v>141711.43</v>
      </c>
      <c r="O1424" s="12">
        <f t="shared" si="311"/>
        <v>63770.14</v>
      </c>
      <c r="P1424" s="12">
        <f t="shared" si="312"/>
        <v>1211632.71</v>
      </c>
      <c r="Q1424" s="12">
        <f t="shared" si="309"/>
        <v>1903.7</v>
      </c>
      <c r="R1424" s="12">
        <v>10685.67</v>
      </c>
      <c r="S1424" s="13">
        <v>43830</v>
      </c>
    </row>
    <row r="1425" spans="1:19" s="27" customFormat="1" ht="13.2" x14ac:dyDescent="0.3">
      <c r="A1425" s="7">
        <v>375</v>
      </c>
      <c r="B1425" s="8" t="s">
        <v>404</v>
      </c>
      <c r="C1425" s="9">
        <v>1987</v>
      </c>
      <c r="D1425" s="10">
        <v>0</v>
      </c>
      <c r="E1425" s="14" t="s">
        <v>54</v>
      </c>
      <c r="F1425" s="10">
        <v>2</v>
      </c>
      <c r="G1425" s="10">
        <v>3</v>
      </c>
      <c r="H1425" s="15">
        <v>835.6</v>
      </c>
      <c r="I1425" s="15">
        <v>742.6</v>
      </c>
      <c r="J1425" s="10">
        <v>742.6</v>
      </c>
      <c r="K1425" s="11">
        <v>37</v>
      </c>
      <c r="L1425" s="12">
        <v>1413687.62</v>
      </c>
      <c r="M1425" s="12">
        <v>0</v>
      </c>
      <c r="N1425" s="12">
        <f t="shared" si="310"/>
        <v>141368.76</v>
      </c>
      <c r="O1425" s="12">
        <f t="shared" si="311"/>
        <v>63615.94</v>
      </c>
      <c r="P1425" s="12">
        <f t="shared" si="312"/>
        <v>1208702.9200000002</v>
      </c>
      <c r="Q1425" s="12">
        <f t="shared" si="309"/>
        <v>1903.7</v>
      </c>
      <c r="R1425" s="12">
        <v>10685.67</v>
      </c>
      <c r="S1425" s="13">
        <v>43830</v>
      </c>
    </row>
    <row r="1426" spans="1:19" s="27" customFormat="1" ht="13.2" x14ac:dyDescent="0.3">
      <c r="A1426" s="7">
        <v>376</v>
      </c>
      <c r="B1426" s="8" t="s">
        <v>1208</v>
      </c>
      <c r="C1426" s="9">
        <v>1988</v>
      </c>
      <c r="D1426" s="10">
        <v>0</v>
      </c>
      <c r="E1426" s="14" t="s">
        <v>54</v>
      </c>
      <c r="F1426" s="10">
        <v>2</v>
      </c>
      <c r="G1426" s="10">
        <v>3</v>
      </c>
      <c r="H1426" s="15">
        <v>1315.6</v>
      </c>
      <c r="I1426" s="15">
        <v>1169.5</v>
      </c>
      <c r="J1426" s="10">
        <v>1169.5</v>
      </c>
      <c r="K1426" s="11">
        <v>51</v>
      </c>
      <c r="L1426" s="12">
        <v>2226377.17</v>
      </c>
      <c r="M1426" s="12">
        <v>0</v>
      </c>
      <c r="N1426" s="12">
        <f t="shared" si="310"/>
        <v>222637.72</v>
      </c>
      <c r="O1426" s="12">
        <f t="shared" si="311"/>
        <v>100186.97</v>
      </c>
      <c r="P1426" s="12">
        <f t="shared" si="312"/>
        <v>1903552.48</v>
      </c>
      <c r="Q1426" s="12">
        <f t="shared" si="309"/>
        <v>1903.7000171013253</v>
      </c>
      <c r="R1426" s="12">
        <v>10685.67</v>
      </c>
      <c r="S1426" s="13">
        <v>43830</v>
      </c>
    </row>
    <row r="1427" spans="1:19" s="27" customFormat="1" ht="13.2" x14ac:dyDescent="0.3">
      <c r="A1427" s="7">
        <v>377</v>
      </c>
      <c r="B1427" s="8" t="s">
        <v>1209</v>
      </c>
      <c r="C1427" s="9">
        <v>1986</v>
      </c>
      <c r="D1427" s="10">
        <v>0</v>
      </c>
      <c r="E1427" s="14" t="s">
        <v>54</v>
      </c>
      <c r="F1427" s="10">
        <v>2</v>
      </c>
      <c r="G1427" s="10">
        <v>3</v>
      </c>
      <c r="H1427" s="15">
        <v>1162</v>
      </c>
      <c r="I1427" s="15">
        <v>936</v>
      </c>
      <c r="J1427" s="10">
        <v>936</v>
      </c>
      <c r="K1427" s="11">
        <v>53</v>
      </c>
      <c r="L1427" s="12">
        <v>1781863.2</v>
      </c>
      <c r="M1427" s="12">
        <v>0</v>
      </c>
      <c r="N1427" s="12">
        <f t="shared" si="310"/>
        <v>178186.32</v>
      </c>
      <c r="O1427" s="12">
        <f t="shared" si="311"/>
        <v>80183.839999999997</v>
      </c>
      <c r="P1427" s="12">
        <f t="shared" si="312"/>
        <v>1523493.04</v>
      </c>
      <c r="Q1427" s="12">
        <f t="shared" si="309"/>
        <v>1903.7</v>
      </c>
      <c r="R1427" s="12">
        <v>10685.67</v>
      </c>
      <c r="S1427" s="13">
        <v>43830</v>
      </c>
    </row>
    <row r="1428" spans="1:19" s="27" customFormat="1" ht="13.2" x14ac:dyDescent="0.3">
      <c r="A1428" s="7">
        <v>378</v>
      </c>
      <c r="B1428" s="8" t="s">
        <v>1210</v>
      </c>
      <c r="C1428" s="9">
        <v>1988</v>
      </c>
      <c r="D1428" s="10">
        <v>0</v>
      </c>
      <c r="E1428" s="14" t="s">
        <v>54</v>
      </c>
      <c r="F1428" s="10">
        <v>2</v>
      </c>
      <c r="G1428" s="10">
        <v>3</v>
      </c>
      <c r="H1428" s="15">
        <v>1441.8</v>
      </c>
      <c r="I1428" s="15">
        <v>1254.0999999999999</v>
      </c>
      <c r="J1428" s="10">
        <v>1254.0999999999999</v>
      </c>
      <c r="K1428" s="11">
        <v>59</v>
      </c>
      <c r="L1428" s="12">
        <v>2387430.1800000002</v>
      </c>
      <c r="M1428" s="12">
        <v>0</v>
      </c>
      <c r="N1428" s="12">
        <f t="shared" si="310"/>
        <v>238743.02</v>
      </c>
      <c r="O1428" s="12">
        <f t="shared" si="311"/>
        <v>107434.36</v>
      </c>
      <c r="P1428" s="12">
        <f t="shared" si="312"/>
        <v>2041252.8000000003</v>
      </c>
      <c r="Q1428" s="12">
        <f t="shared" si="309"/>
        <v>1903.7000079738461</v>
      </c>
      <c r="R1428" s="12">
        <v>10685.67</v>
      </c>
      <c r="S1428" s="13">
        <v>43830</v>
      </c>
    </row>
    <row r="1429" spans="1:19" s="27" customFormat="1" ht="13.2" x14ac:dyDescent="0.3">
      <c r="A1429" s="7">
        <v>379</v>
      </c>
      <c r="B1429" s="8" t="s">
        <v>1211</v>
      </c>
      <c r="C1429" s="9">
        <v>1988</v>
      </c>
      <c r="D1429" s="10">
        <v>0</v>
      </c>
      <c r="E1429" s="14" t="s">
        <v>29</v>
      </c>
      <c r="F1429" s="10">
        <v>2</v>
      </c>
      <c r="G1429" s="10">
        <v>2</v>
      </c>
      <c r="H1429" s="15">
        <v>631.29999999999995</v>
      </c>
      <c r="I1429" s="15">
        <v>571.1</v>
      </c>
      <c r="J1429" s="10">
        <v>315.10000000000002</v>
      </c>
      <c r="K1429" s="11">
        <v>24</v>
      </c>
      <c r="L1429" s="12">
        <v>2008775.73</v>
      </c>
      <c r="M1429" s="12">
        <v>0</v>
      </c>
      <c r="N1429" s="12">
        <f t="shared" si="310"/>
        <v>200877.57</v>
      </c>
      <c r="O1429" s="12">
        <f t="shared" si="311"/>
        <v>90394.91</v>
      </c>
      <c r="P1429" s="12">
        <f t="shared" si="312"/>
        <v>1717503.25</v>
      </c>
      <c r="Q1429" s="12">
        <f t="shared" si="309"/>
        <v>3517.3800210120817</v>
      </c>
      <c r="R1429" s="12">
        <v>27958.74</v>
      </c>
      <c r="S1429" s="13">
        <v>43830</v>
      </c>
    </row>
    <row r="1430" spans="1:19" s="27" customFormat="1" ht="13.2" x14ac:dyDescent="0.3">
      <c r="A1430" s="7">
        <v>380</v>
      </c>
      <c r="B1430" s="8" t="s">
        <v>1212</v>
      </c>
      <c r="C1430" s="9">
        <v>1987</v>
      </c>
      <c r="D1430" s="10">
        <v>0</v>
      </c>
      <c r="E1430" s="14" t="s">
        <v>54</v>
      </c>
      <c r="F1430" s="10">
        <v>2</v>
      </c>
      <c r="G1430" s="10">
        <v>2</v>
      </c>
      <c r="H1430" s="15">
        <v>826.9</v>
      </c>
      <c r="I1430" s="15">
        <v>772.3</v>
      </c>
      <c r="J1430" s="10">
        <v>465.24</v>
      </c>
      <c r="K1430" s="11">
        <v>41</v>
      </c>
      <c r="L1430" s="12">
        <v>1470227.53</v>
      </c>
      <c r="M1430" s="12">
        <v>0</v>
      </c>
      <c r="N1430" s="12">
        <f t="shared" si="310"/>
        <v>147022.75</v>
      </c>
      <c r="O1430" s="12">
        <f t="shared" si="311"/>
        <v>66160.240000000005</v>
      </c>
      <c r="P1430" s="12">
        <f t="shared" si="312"/>
        <v>1257044.54</v>
      </c>
      <c r="Q1430" s="12">
        <f t="shared" ref="Q1430:Q1455" si="313">L1430/I1430</f>
        <v>1903.7000258966725</v>
      </c>
      <c r="R1430" s="12">
        <v>10685.67</v>
      </c>
      <c r="S1430" s="13">
        <v>43830</v>
      </c>
    </row>
    <row r="1431" spans="1:19" s="27" customFormat="1" ht="13.2" x14ac:dyDescent="0.3">
      <c r="A1431" s="7">
        <v>381</v>
      </c>
      <c r="B1431" s="8" t="s">
        <v>902</v>
      </c>
      <c r="C1431" s="9">
        <v>1986</v>
      </c>
      <c r="D1431" s="10">
        <v>0</v>
      </c>
      <c r="E1431" s="14" t="s">
        <v>54</v>
      </c>
      <c r="F1431" s="10">
        <v>2</v>
      </c>
      <c r="G1431" s="10">
        <v>3</v>
      </c>
      <c r="H1431" s="15">
        <v>1157.2</v>
      </c>
      <c r="I1431" s="15">
        <v>964.4</v>
      </c>
      <c r="J1431" s="10">
        <v>558.1</v>
      </c>
      <c r="K1431" s="11">
        <v>60</v>
      </c>
      <c r="L1431" s="12">
        <v>1835928.28</v>
      </c>
      <c r="M1431" s="12">
        <v>0</v>
      </c>
      <c r="N1431" s="12">
        <f t="shared" si="310"/>
        <v>183592.83</v>
      </c>
      <c r="O1431" s="12">
        <f t="shared" si="311"/>
        <v>82616.77</v>
      </c>
      <c r="P1431" s="12">
        <f t="shared" si="312"/>
        <v>1569718.6800000002</v>
      </c>
      <c r="Q1431" s="12">
        <f t="shared" si="313"/>
        <v>1903.7</v>
      </c>
      <c r="R1431" s="12">
        <v>10685.67</v>
      </c>
      <c r="S1431" s="13">
        <v>43830</v>
      </c>
    </row>
    <row r="1432" spans="1:19" s="27" customFormat="1" ht="13.2" x14ac:dyDescent="0.3">
      <c r="A1432" s="7">
        <v>382</v>
      </c>
      <c r="B1432" s="8" t="s">
        <v>1213</v>
      </c>
      <c r="C1432" s="9">
        <v>1987</v>
      </c>
      <c r="D1432" s="10">
        <v>0</v>
      </c>
      <c r="E1432" s="14" t="s">
        <v>54</v>
      </c>
      <c r="F1432" s="10">
        <v>2</v>
      </c>
      <c r="G1432" s="10">
        <v>3</v>
      </c>
      <c r="H1432" s="15">
        <v>830.7</v>
      </c>
      <c r="I1432" s="15">
        <v>740.5</v>
      </c>
      <c r="J1432" s="10">
        <v>399.3</v>
      </c>
      <c r="K1432" s="11">
        <v>47</v>
      </c>
      <c r="L1432" s="12">
        <v>1409689.87</v>
      </c>
      <c r="M1432" s="12">
        <v>0</v>
      </c>
      <c r="N1432" s="12">
        <f t="shared" si="310"/>
        <v>140968.99</v>
      </c>
      <c r="O1432" s="12">
        <f t="shared" si="311"/>
        <v>63436.05</v>
      </c>
      <c r="P1432" s="12">
        <f t="shared" si="312"/>
        <v>1205284.83</v>
      </c>
      <c r="Q1432" s="12">
        <f t="shared" si="313"/>
        <v>1903.7000270087781</v>
      </c>
      <c r="R1432" s="12">
        <v>10685.67</v>
      </c>
      <c r="S1432" s="13">
        <v>43830</v>
      </c>
    </row>
    <row r="1433" spans="1:19" s="27" customFormat="1" ht="13.2" x14ac:dyDescent="0.3">
      <c r="A1433" s="7">
        <v>383</v>
      </c>
      <c r="B1433" s="8" t="s">
        <v>1214</v>
      </c>
      <c r="C1433" s="9">
        <v>1987</v>
      </c>
      <c r="D1433" s="10">
        <v>0</v>
      </c>
      <c r="E1433" s="14" t="s">
        <v>54</v>
      </c>
      <c r="F1433" s="10">
        <v>2</v>
      </c>
      <c r="G1433" s="10">
        <v>4</v>
      </c>
      <c r="H1433" s="15">
        <v>281</v>
      </c>
      <c r="I1433" s="15">
        <v>236.7</v>
      </c>
      <c r="J1433" s="10">
        <v>180</v>
      </c>
      <c r="K1433" s="11">
        <v>12</v>
      </c>
      <c r="L1433" s="12">
        <v>450605.79</v>
      </c>
      <c r="M1433" s="12">
        <v>0</v>
      </c>
      <c r="N1433" s="12">
        <f t="shared" si="310"/>
        <v>45060.58</v>
      </c>
      <c r="O1433" s="12">
        <f t="shared" si="311"/>
        <v>20277.259999999998</v>
      </c>
      <c r="P1433" s="12">
        <f t="shared" si="312"/>
        <v>385267.94999999995</v>
      </c>
      <c r="Q1433" s="12">
        <f t="shared" si="313"/>
        <v>1903.7</v>
      </c>
      <c r="R1433" s="12">
        <v>10685.67</v>
      </c>
      <c r="S1433" s="13">
        <v>43830</v>
      </c>
    </row>
    <row r="1434" spans="1:19" s="27" customFormat="1" ht="13.2" x14ac:dyDescent="0.3">
      <c r="A1434" s="7">
        <v>384</v>
      </c>
      <c r="B1434" s="8" t="s">
        <v>1215</v>
      </c>
      <c r="C1434" s="9">
        <v>1989</v>
      </c>
      <c r="D1434" s="10">
        <v>0</v>
      </c>
      <c r="E1434" s="14" t="s">
        <v>54</v>
      </c>
      <c r="F1434" s="10">
        <v>2</v>
      </c>
      <c r="G1434" s="10">
        <v>3</v>
      </c>
      <c r="H1434" s="15">
        <v>1303.3</v>
      </c>
      <c r="I1434" s="15">
        <v>1115.9000000000001</v>
      </c>
      <c r="J1434" s="10">
        <v>1115.9000000000001</v>
      </c>
      <c r="K1434" s="11">
        <v>48</v>
      </c>
      <c r="L1434" s="12">
        <v>2124338.8199999998</v>
      </c>
      <c r="M1434" s="12">
        <v>0</v>
      </c>
      <c r="N1434" s="12">
        <f t="shared" si="310"/>
        <v>212433.88</v>
      </c>
      <c r="O1434" s="12">
        <f t="shared" si="311"/>
        <v>95595.25</v>
      </c>
      <c r="P1434" s="12">
        <f t="shared" si="312"/>
        <v>1816309.69</v>
      </c>
      <c r="Q1434" s="12">
        <f t="shared" si="313"/>
        <v>1903.6999910386232</v>
      </c>
      <c r="R1434" s="12">
        <v>10685.67</v>
      </c>
      <c r="S1434" s="13">
        <v>43830</v>
      </c>
    </row>
    <row r="1435" spans="1:19" s="27" customFormat="1" ht="13.2" x14ac:dyDescent="0.3">
      <c r="A1435" s="7">
        <v>385</v>
      </c>
      <c r="B1435" s="8" t="s">
        <v>1216</v>
      </c>
      <c r="C1435" s="9">
        <v>1988</v>
      </c>
      <c r="D1435" s="10">
        <v>0</v>
      </c>
      <c r="E1435" s="14" t="s">
        <v>54</v>
      </c>
      <c r="F1435" s="10">
        <v>2</v>
      </c>
      <c r="G1435" s="10">
        <v>3</v>
      </c>
      <c r="H1435" s="15">
        <v>1306.0999999999999</v>
      </c>
      <c r="I1435" s="15">
        <v>1158.5</v>
      </c>
      <c r="J1435" s="10">
        <v>1158.5</v>
      </c>
      <c r="K1435" s="11">
        <v>45</v>
      </c>
      <c r="L1435" s="12">
        <v>2788057.72</v>
      </c>
      <c r="M1435" s="12">
        <v>0</v>
      </c>
      <c r="N1435" s="12">
        <f t="shared" si="310"/>
        <v>278805.77</v>
      </c>
      <c r="O1435" s="12">
        <f t="shared" si="311"/>
        <v>125462.6</v>
      </c>
      <c r="P1435" s="12">
        <f t="shared" si="312"/>
        <v>2383789.35</v>
      </c>
      <c r="Q1435" s="12">
        <f t="shared" si="313"/>
        <v>2406.6100302114805</v>
      </c>
      <c r="R1435" s="12">
        <v>10685.67</v>
      </c>
      <c r="S1435" s="13">
        <v>43830</v>
      </c>
    </row>
    <row r="1436" spans="1:19" s="27" customFormat="1" ht="13.2" x14ac:dyDescent="0.3">
      <c r="A1436" s="7">
        <v>386</v>
      </c>
      <c r="B1436" s="8" t="s">
        <v>1217</v>
      </c>
      <c r="C1436" s="9">
        <v>1985</v>
      </c>
      <c r="D1436" s="10">
        <v>0</v>
      </c>
      <c r="E1436" s="14" t="s">
        <v>54</v>
      </c>
      <c r="F1436" s="10">
        <v>2</v>
      </c>
      <c r="G1436" s="10">
        <v>3</v>
      </c>
      <c r="H1436" s="15">
        <v>842.9</v>
      </c>
      <c r="I1436" s="15">
        <v>749.2</v>
      </c>
      <c r="J1436" s="10">
        <v>749.2</v>
      </c>
      <c r="K1436" s="11">
        <v>23</v>
      </c>
      <c r="L1436" s="12">
        <v>1274201.8999999999</v>
      </c>
      <c r="M1436" s="12">
        <v>0</v>
      </c>
      <c r="N1436" s="12">
        <f t="shared" si="310"/>
        <v>127420.19</v>
      </c>
      <c r="O1436" s="12">
        <f t="shared" si="311"/>
        <v>57339.09</v>
      </c>
      <c r="P1436" s="12">
        <f t="shared" si="312"/>
        <v>1089442.6199999999</v>
      </c>
      <c r="Q1436" s="12">
        <f t="shared" si="313"/>
        <v>1700.7499999999998</v>
      </c>
      <c r="R1436" s="12">
        <v>10685.67</v>
      </c>
      <c r="S1436" s="13">
        <v>43830</v>
      </c>
    </row>
    <row r="1437" spans="1:19" s="27" customFormat="1" ht="13.2" x14ac:dyDescent="0.3">
      <c r="A1437" s="7">
        <v>387</v>
      </c>
      <c r="B1437" s="8" t="s">
        <v>1218</v>
      </c>
      <c r="C1437" s="9">
        <v>1986</v>
      </c>
      <c r="D1437" s="10">
        <v>0</v>
      </c>
      <c r="E1437" s="14" t="s">
        <v>54</v>
      </c>
      <c r="F1437" s="10">
        <v>2</v>
      </c>
      <c r="G1437" s="10">
        <v>2</v>
      </c>
      <c r="H1437" s="15">
        <v>549.79999999999995</v>
      </c>
      <c r="I1437" s="15">
        <v>490</v>
      </c>
      <c r="J1437" s="10">
        <v>490</v>
      </c>
      <c r="K1437" s="11">
        <v>24</v>
      </c>
      <c r="L1437" s="12">
        <v>932813.02</v>
      </c>
      <c r="M1437" s="12">
        <v>0</v>
      </c>
      <c r="N1437" s="12">
        <f t="shared" si="310"/>
        <v>93281.3</v>
      </c>
      <c r="O1437" s="12">
        <f t="shared" si="311"/>
        <v>41976.59</v>
      </c>
      <c r="P1437" s="12">
        <f t="shared" si="312"/>
        <v>797555.13</v>
      </c>
      <c r="Q1437" s="12">
        <f t="shared" si="313"/>
        <v>1903.7000408163265</v>
      </c>
      <c r="R1437" s="12">
        <v>10685.67</v>
      </c>
      <c r="S1437" s="13">
        <v>43830</v>
      </c>
    </row>
    <row r="1438" spans="1:19" s="27" customFormat="1" ht="13.2" x14ac:dyDescent="0.3">
      <c r="A1438" s="7">
        <v>388</v>
      </c>
      <c r="B1438" s="8" t="s">
        <v>1219</v>
      </c>
      <c r="C1438" s="9">
        <v>1989</v>
      </c>
      <c r="D1438" s="10">
        <v>0</v>
      </c>
      <c r="E1438" s="14" t="s">
        <v>54</v>
      </c>
      <c r="F1438" s="10">
        <v>2</v>
      </c>
      <c r="G1438" s="10">
        <v>3</v>
      </c>
      <c r="H1438" s="15">
        <v>1133.3</v>
      </c>
      <c r="I1438" s="15">
        <v>941.1</v>
      </c>
      <c r="J1438" s="10">
        <v>859.3</v>
      </c>
      <c r="K1438" s="11">
        <v>59</v>
      </c>
      <c r="L1438" s="12">
        <v>1791572.08</v>
      </c>
      <c r="M1438" s="12">
        <v>0</v>
      </c>
      <c r="N1438" s="12">
        <f t="shared" si="310"/>
        <v>179157.21</v>
      </c>
      <c r="O1438" s="12">
        <f t="shared" si="311"/>
        <v>80620.740000000005</v>
      </c>
      <c r="P1438" s="12">
        <f t="shared" si="312"/>
        <v>1531794.1300000001</v>
      </c>
      <c r="Q1438" s="12">
        <f t="shared" si="313"/>
        <v>1903.7000106258633</v>
      </c>
      <c r="R1438" s="12">
        <v>10685.67</v>
      </c>
      <c r="S1438" s="13">
        <v>43830</v>
      </c>
    </row>
    <row r="1439" spans="1:19" s="27" customFormat="1" ht="13.2" x14ac:dyDescent="0.3">
      <c r="A1439" s="7">
        <v>389</v>
      </c>
      <c r="B1439" s="8" t="s">
        <v>1220</v>
      </c>
      <c r="C1439" s="9">
        <v>1989</v>
      </c>
      <c r="D1439" s="10">
        <v>0</v>
      </c>
      <c r="E1439" s="14" t="s">
        <v>54</v>
      </c>
      <c r="F1439" s="10">
        <v>2</v>
      </c>
      <c r="G1439" s="10">
        <v>3</v>
      </c>
      <c r="H1439" s="15">
        <v>1126.7</v>
      </c>
      <c r="I1439" s="15">
        <v>990.8</v>
      </c>
      <c r="J1439" s="10">
        <v>990.8</v>
      </c>
      <c r="K1439" s="11">
        <v>47</v>
      </c>
      <c r="L1439" s="12">
        <v>1886185.97</v>
      </c>
      <c r="M1439" s="12">
        <v>0</v>
      </c>
      <c r="N1439" s="12">
        <f t="shared" si="310"/>
        <v>188618.6</v>
      </c>
      <c r="O1439" s="12">
        <f t="shared" si="311"/>
        <v>84878.37</v>
      </c>
      <c r="P1439" s="12">
        <f t="shared" si="312"/>
        <v>1612689</v>
      </c>
      <c r="Q1439" s="12">
        <f t="shared" si="313"/>
        <v>1903.7000100928544</v>
      </c>
      <c r="R1439" s="12">
        <v>10685.67</v>
      </c>
      <c r="S1439" s="13">
        <v>43830</v>
      </c>
    </row>
    <row r="1440" spans="1:19" s="27" customFormat="1" ht="13.2" x14ac:dyDescent="0.3">
      <c r="A1440" s="7">
        <v>390</v>
      </c>
      <c r="B1440" s="8" t="s">
        <v>1221</v>
      </c>
      <c r="C1440" s="9">
        <v>1983</v>
      </c>
      <c r="D1440" s="10">
        <v>0</v>
      </c>
      <c r="E1440" s="14" t="s">
        <v>54</v>
      </c>
      <c r="F1440" s="10">
        <v>2</v>
      </c>
      <c r="G1440" s="10">
        <v>3</v>
      </c>
      <c r="H1440" s="15">
        <v>1103.7</v>
      </c>
      <c r="I1440" s="15">
        <v>963.2</v>
      </c>
      <c r="J1440" s="10">
        <v>963.2</v>
      </c>
      <c r="K1440" s="11">
        <v>58</v>
      </c>
      <c r="L1440" s="12">
        <v>3374661.03</v>
      </c>
      <c r="M1440" s="12">
        <v>0</v>
      </c>
      <c r="N1440" s="12">
        <f t="shared" si="310"/>
        <v>337466.1</v>
      </c>
      <c r="O1440" s="12">
        <f t="shared" si="311"/>
        <v>151859.75</v>
      </c>
      <c r="P1440" s="12">
        <f t="shared" si="312"/>
        <v>2885335.1799999997</v>
      </c>
      <c r="Q1440" s="12">
        <f t="shared" si="313"/>
        <v>3503.593262043189</v>
      </c>
      <c r="R1440" s="12">
        <v>10685.67</v>
      </c>
      <c r="S1440" s="13">
        <v>43830</v>
      </c>
    </row>
    <row r="1441" spans="1:19" s="27" customFormat="1" ht="13.2" x14ac:dyDescent="0.3">
      <c r="A1441" s="7">
        <v>391</v>
      </c>
      <c r="B1441" s="8" t="s">
        <v>1342</v>
      </c>
      <c r="C1441" s="9">
        <v>1979</v>
      </c>
      <c r="D1441" s="10">
        <v>0</v>
      </c>
      <c r="E1441" s="14" t="s">
        <v>462</v>
      </c>
      <c r="F1441" s="10">
        <v>2</v>
      </c>
      <c r="G1441" s="10">
        <v>3</v>
      </c>
      <c r="H1441" s="15">
        <v>835.5</v>
      </c>
      <c r="I1441" s="15">
        <v>724.5</v>
      </c>
      <c r="J1441" s="10">
        <v>481.6</v>
      </c>
      <c r="K1441" s="11">
        <v>44</v>
      </c>
      <c r="L1441" s="12">
        <v>2428668.9</v>
      </c>
      <c r="M1441" s="12">
        <v>0</v>
      </c>
      <c r="N1441" s="12">
        <f t="shared" ref="N1441" si="314">ROUND(L1441*10%,2)</f>
        <v>242866.89</v>
      </c>
      <c r="O1441" s="12">
        <f t="shared" ref="O1441" si="315">ROUND(N1441*0.45,2)</f>
        <v>109290.1</v>
      </c>
      <c r="P1441" s="12">
        <f t="shared" ref="P1441" si="316">L1441-(M1441+N1441+O1441)</f>
        <v>2076511.91</v>
      </c>
      <c r="Q1441" s="12">
        <f t="shared" si="313"/>
        <v>3352.2</v>
      </c>
      <c r="R1441" s="12">
        <v>10685.67</v>
      </c>
      <c r="S1441" s="13">
        <v>43100</v>
      </c>
    </row>
    <row r="1442" spans="1:19" s="27" customFormat="1" ht="13.2" x14ac:dyDescent="0.3">
      <c r="A1442" s="7">
        <v>392</v>
      </c>
      <c r="B1442" s="8" t="s">
        <v>1222</v>
      </c>
      <c r="C1442" s="9">
        <v>1987</v>
      </c>
      <c r="D1442" s="10">
        <v>0</v>
      </c>
      <c r="E1442" s="14" t="s">
        <v>54</v>
      </c>
      <c r="F1442" s="10">
        <v>2</v>
      </c>
      <c r="G1442" s="10">
        <v>3</v>
      </c>
      <c r="H1442" s="15">
        <v>824.2</v>
      </c>
      <c r="I1442" s="15">
        <v>735.1</v>
      </c>
      <c r="J1442" s="10">
        <v>735.1</v>
      </c>
      <c r="K1442" s="11">
        <v>30</v>
      </c>
      <c r="L1442" s="12">
        <v>1769099.02</v>
      </c>
      <c r="M1442" s="12">
        <v>0</v>
      </c>
      <c r="N1442" s="12">
        <f t="shared" si="310"/>
        <v>176909.9</v>
      </c>
      <c r="O1442" s="12">
        <f t="shared" si="311"/>
        <v>79609.460000000006</v>
      </c>
      <c r="P1442" s="12">
        <f t="shared" si="312"/>
        <v>1512579.6600000001</v>
      </c>
      <c r="Q1442" s="12">
        <f t="shared" si="313"/>
        <v>2406.6100122432322</v>
      </c>
      <c r="R1442" s="12">
        <v>10685.67</v>
      </c>
      <c r="S1442" s="13">
        <v>43830</v>
      </c>
    </row>
    <row r="1443" spans="1:19" s="27" customFormat="1" ht="13.2" x14ac:dyDescent="0.3">
      <c r="A1443" s="7">
        <v>393</v>
      </c>
      <c r="B1443" s="8" t="s">
        <v>1223</v>
      </c>
      <c r="C1443" s="9">
        <v>1987</v>
      </c>
      <c r="D1443" s="10">
        <v>0</v>
      </c>
      <c r="E1443" s="14" t="s">
        <v>54</v>
      </c>
      <c r="F1443" s="10">
        <v>2</v>
      </c>
      <c r="G1443" s="10">
        <v>3</v>
      </c>
      <c r="H1443" s="15">
        <v>811.6</v>
      </c>
      <c r="I1443" s="15">
        <v>734.4</v>
      </c>
      <c r="J1443" s="10">
        <v>734.4</v>
      </c>
      <c r="K1443" s="11">
        <v>36</v>
      </c>
      <c r="L1443" s="12">
        <v>1398077.3</v>
      </c>
      <c r="M1443" s="12">
        <v>0</v>
      </c>
      <c r="N1443" s="12">
        <f t="shared" si="310"/>
        <v>139807.73000000001</v>
      </c>
      <c r="O1443" s="12">
        <f t="shared" si="311"/>
        <v>62913.48</v>
      </c>
      <c r="P1443" s="12">
        <f t="shared" si="312"/>
        <v>1195356.0900000001</v>
      </c>
      <c r="Q1443" s="12">
        <f t="shared" si="313"/>
        <v>1903.7000272331156</v>
      </c>
      <c r="R1443" s="12">
        <v>10685.67</v>
      </c>
      <c r="S1443" s="13">
        <v>43830</v>
      </c>
    </row>
    <row r="1444" spans="1:19" s="27" customFormat="1" ht="13.2" x14ac:dyDescent="0.3">
      <c r="A1444" s="7">
        <v>394</v>
      </c>
      <c r="B1444" s="8" t="s">
        <v>1224</v>
      </c>
      <c r="C1444" s="9">
        <v>1984</v>
      </c>
      <c r="D1444" s="10">
        <v>0</v>
      </c>
      <c r="E1444" s="14" t="s">
        <v>54</v>
      </c>
      <c r="F1444" s="10">
        <v>2</v>
      </c>
      <c r="G1444" s="10">
        <v>2</v>
      </c>
      <c r="H1444" s="15">
        <v>1291.4000000000001</v>
      </c>
      <c r="I1444" s="15">
        <v>1090.5</v>
      </c>
      <c r="J1444" s="10">
        <v>1090.5</v>
      </c>
      <c r="K1444" s="11">
        <v>83</v>
      </c>
      <c r="L1444" s="12">
        <v>3928038.97</v>
      </c>
      <c r="M1444" s="12">
        <v>0</v>
      </c>
      <c r="N1444" s="12">
        <f t="shared" si="310"/>
        <v>392803.9</v>
      </c>
      <c r="O1444" s="12">
        <f t="shared" si="311"/>
        <v>176761.76</v>
      </c>
      <c r="P1444" s="12">
        <f t="shared" si="312"/>
        <v>3358473.31</v>
      </c>
      <c r="Q1444" s="12">
        <f t="shared" si="313"/>
        <v>3602.05315910133</v>
      </c>
      <c r="R1444" s="12">
        <v>10685.67</v>
      </c>
      <c r="S1444" s="13">
        <v>43830</v>
      </c>
    </row>
    <row r="1445" spans="1:19" s="27" customFormat="1" ht="13.2" x14ac:dyDescent="0.3">
      <c r="A1445" s="7">
        <v>395</v>
      </c>
      <c r="B1445" s="8" t="s">
        <v>1225</v>
      </c>
      <c r="C1445" s="9">
        <v>1988</v>
      </c>
      <c r="D1445" s="10">
        <v>0</v>
      </c>
      <c r="E1445" s="14" t="s">
        <v>54</v>
      </c>
      <c r="F1445" s="10">
        <v>2</v>
      </c>
      <c r="G1445" s="10">
        <v>3</v>
      </c>
      <c r="H1445" s="15">
        <v>1315</v>
      </c>
      <c r="I1445" s="15">
        <v>1172.2</v>
      </c>
      <c r="J1445" s="10">
        <v>1172.2</v>
      </c>
      <c r="K1445" s="11">
        <v>65</v>
      </c>
      <c r="L1445" s="12">
        <v>2231517.15</v>
      </c>
      <c r="M1445" s="12">
        <v>0</v>
      </c>
      <c r="N1445" s="12">
        <f t="shared" si="310"/>
        <v>223151.72</v>
      </c>
      <c r="O1445" s="12">
        <f t="shared" si="311"/>
        <v>100418.27</v>
      </c>
      <c r="P1445" s="12">
        <f t="shared" si="312"/>
        <v>1907947.16</v>
      </c>
      <c r="Q1445" s="12">
        <f t="shared" si="313"/>
        <v>1903.7000085309674</v>
      </c>
      <c r="R1445" s="12">
        <v>10685.67</v>
      </c>
      <c r="S1445" s="13">
        <v>43830</v>
      </c>
    </row>
    <row r="1446" spans="1:19" s="27" customFormat="1" ht="13.2" x14ac:dyDescent="0.3">
      <c r="A1446" s="7">
        <v>396</v>
      </c>
      <c r="B1446" s="8" t="s">
        <v>1226</v>
      </c>
      <c r="C1446" s="9">
        <v>1988</v>
      </c>
      <c r="D1446" s="10">
        <v>0</v>
      </c>
      <c r="E1446" s="14" t="s">
        <v>54</v>
      </c>
      <c r="F1446" s="10">
        <v>2</v>
      </c>
      <c r="G1446" s="10">
        <v>3</v>
      </c>
      <c r="H1446" s="15">
        <v>1310.5</v>
      </c>
      <c r="I1446" s="15">
        <v>1164.7</v>
      </c>
      <c r="J1446" s="10">
        <v>1164.7</v>
      </c>
      <c r="K1446" s="11">
        <v>52</v>
      </c>
      <c r="L1446" s="12">
        <v>1980863.53</v>
      </c>
      <c r="M1446" s="12">
        <v>0</v>
      </c>
      <c r="N1446" s="12">
        <f t="shared" si="310"/>
        <v>198086.35</v>
      </c>
      <c r="O1446" s="12">
        <f t="shared" si="311"/>
        <v>89138.86</v>
      </c>
      <c r="P1446" s="12">
        <f t="shared" si="312"/>
        <v>1693638.32</v>
      </c>
      <c r="Q1446" s="12">
        <f t="shared" si="313"/>
        <v>1700.750004292951</v>
      </c>
      <c r="R1446" s="12">
        <v>10685.67</v>
      </c>
      <c r="S1446" s="13">
        <v>43830</v>
      </c>
    </row>
    <row r="1447" spans="1:19" s="27" customFormat="1" ht="13.2" x14ac:dyDescent="0.3">
      <c r="A1447" s="7">
        <v>397</v>
      </c>
      <c r="B1447" s="8" t="s">
        <v>1227</v>
      </c>
      <c r="C1447" s="9">
        <v>1985</v>
      </c>
      <c r="D1447" s="10">
        <v>0</v>
      </c>
      <c r="E1447" s="14" t="s">
        <v>54</v>
      </c>
      <c r="F1447" s="10">
        <v>2</v>
      </c>
      <c r="G1447" s="10">
        <v>2</v>
      </c>
      <c r="H1447" s="15">
        <v>525.6</v>
      </c>
      <c r="I1447" s="15">
        <v>468.2</v>
      </c>
      <c r="J1447" s="10">
        <v>468.2</v>
      </c>
      <c r="K1447" s="11">
        <v>25</v>
      </c>
      <c r="L1447" s="12">
        <v>891312.34</v>
      </c>
      <c r="M1447" s="12">
        <v>0</v>
      </c>
      <c r="N1447" s="12">
        <f t="shared" si="310"/>
        <v>89131.23</v>
      </c>
      <c r="O1447" s="12">
        <f t="shared" si="311"/>
        <v>40109.050000000003</v>
      </c>
      <c r="P1447" s="12">
        <f t="shared" si="312"/>
        <v>762072.05999999994</v>
      </c>
      <c r="Q1447" s="12">
        <f t="shared" si="313"/>
        <v>1903.7</v>
      </c>
      <c r="R1447" s="12">
        <v>10685.67</v>
      </c>
      <c r="S1447" s="13">
        <v>43830</v>
      </c>
    </row>
    <row r="1448" spans="1:19" s="27" customFormat="1" ht="13.2" x14ac:dyDescent="0.3">
      <c r="A1448" s="7">
        <v>398</v>
      </c>
      <c r="B1448" s="8" t="s">
        <v>1228</v>
      </c>
      <c r="C1448" s="9">
        <v>1986</v>
      </c>
      <c r="D1448" s="10">
        <v>0</v>
      </c>
      <c r="E1448" s="14" t="s">
        <v>54</v>
      </c>
      <c r="F1448" s="10">
        <v>2</v>
      </c>
      <c r="G1448" s="10">
        <v>3</v>
      </c>
      <c r="H1448" s="15">
        <v>826.6</v>
      </c>
      <c r="I1448" s="15">
        <v>739.9</v>
      </c>
      <c r="J1448" s="10">
        <v>739.9</v>
      </c>
      <c r="K1448" s="11">
        <v>30</v>
      </c>
      <c r="L1448" s="12">
        <v>1408547.63</v>
      </c>
      <c r="M1448" s="12">
        <v>0</v>
      </c>
      <c r="N1448" s="12">
        <f t="shared" si="310"/>
        <v>140854.76</v>
      </c>
      <c r="O1448" s="12">
        <f t="shared" si="311"/>
        <v>63384.639999999999</v>
      </c>
      <c r="P1448" s="12">
        <f t="shared" si="312"/>
        <v>1204308.23</v>
      </c>
      <c r="Q1448" s="12">
        <f t="shared" si="313"/>
        <v>1903.6999999999998</v>
      </c>
      <c r="R1448" s="12">
        <v>10685.67</v>
      </c>
      <c r="S1448" s="13">
        <v>43830</v>
      </c>
    </row>
    <row r="1449" spans="1:19" s="27" customFormat="1" ht="13.2" x14ac:dyDescent="0.3">
      <c r="A1449" s="7">
        <v>399</v>
      </c>
      <c r="B1449" s="8" t="s">
        <v>1229</v>
      </c>
      <c r="C1449" s="9">
        <v>1986</v>
      </c>
      <c r="D1449" s="10">
        <v>0</v>
      </c>
      <c r="E1449" s="14" t="s">
        <v>54</v>
      </c>
      <c r="F1449" s="10">
        <v>2</v>
      </c>
      <c r="G1449" s="10">
        <v>3</v>
      </c>
      <c r="H1449" s="15">
        <v>1315.9</v>
      </c>
      <c r="I1449" s="15">
        <v>1177.3</v>
      </c>
      <c r="J1449" s="10">
        <v>1177.3</v>
      </c>
      <c r="K1449" s="11">
        <v>55</v>
      </c>
      <c r="L1449" s="12">
        <v>2510144.88</v>
      </c>
      <c r="M1449" s="12">
        <v>0</v>
      </c>
      <c r="N1449" s="12">
        <f t="shared" si="310"/>
        <v>251014.49</v>
      </c>
      <c r="O1449" s="12">
        <f t="shared" si="311"/>
        <v>112956.52</v>
      </c>
      <c r="P1449" s="12">
        <f t="shared" si="312"/>
        <v>2146173.87</v>
      </c>
      <c r="Q1449" s="12">
        <f t="shared" si="313"/>
        <v>2132.1200033976047</v>
      </c>
      <c r="R1449" s="12">
        <v>10685.67</v>
      </c>
      <c r="S1449" s="13">
        <v>43830</v>
      </c>
    </row>
    <row r="1450" spans="1:19" s="27" customFormat="1" ht="13.2" x14ac:dyDescent="0.3">
      <c r="A1450" s="7">
        <v>400</v>
      </c>
      <c r="B1450" s="8" t="s">
        <v>1230</v>
      </c>
      <c r="C1450" s="9">
        <v>1986</v>
      </c>
      <c r="D1450" s="10">
        <v>0</v>
      </c>
      <c r="E1450" s="14" t="s">
        <v>54</v>
      </c>
      <c r="F1450" s="10">
        <v>4</v>
      </c>
      <c r="G1450" s="10">
        <v>5</v>
      </c>
      <c r="H1450" s="15">
        <v>1304</v>
      </c>
      <c r="I1450" s="15">
        <v>1172.2</v>
      </c>
      <c r="J1450" s="10">
        <v>1172.2</v>
      </c>
      <c r="K1450" s="11">
        <v>59</v>
      </c>
      <c r="L1450" s="12">
        <v>2231517.15</v>
      </c>
      <c r="M1450" s="12">
        <v>0</v>
      </c>
      <c r="N1450" s="12">
        <f t="shared" si="310"/>
        <v>223151.72</v>
      </c>
      <c r="O1450" s="12">
        <f t="shared" si="311"/>
        <v>100418.27</v>
      </c>
      <c r="P1450" s="12">
        <f t="shared" si="312"/>
        <v>1907947.16</v>
      </c>
      <c r="Q1450" s="12">
        <f t="shared" si="313"/>
        <v>1903.7000085309674</v>
      </c>
      <c r="R1450" s="12">
        <v>10685.67</v>
      </c>
      <c r="S1450" s="13">
        <v>43830</v>
      </c>
    </row>
    <row r="1451" spans="1:19" s="27" customFormat="1" ht="13.2" x14ac:dyDescent="0.3">
      <c r="A1451" s="7">
        <v>401</v>
      </c>
      <c r="B1451" s="8" t="s">
        <v>1231</v>
      </c>
      <c r="C1451" s="9">
        <v>1985</v>
      </c>
      <c r="D1451" s="10">
        <v>0</v>
      </c>
      <c r="E1451" s="14" t="s">
        <v>54</v>
      </c>
      <c r="F1451" s="10">
        <v>2</v>
      </c>
      <c r="G1451" s="10">
        <v>3</v>
      </c>
      <c r="H1451" s="15">
        <v>1352.9</v>
      </c>
      <c r="I1451" s="15">
        <v>1190.2</v>
      </c>
      <c r="J1451" s="10">
        <v>1190.2</v>
      </c>
      <c r="K1451" s="11">
        <v>63</v>
      </c>
      <c r="L1451" s="12">
        <v>2265783.7400000002</v>
      </c>
      <c r="M1451" s="12">
        <v>0</v>
      </c>
      <c r="N1451" s="12">
        <f t="shared" si="310"/>
        <v>226578.37</v>
      </c>
      <c r="O1451" s="12">
        <f t="shared" si="311"/>
        <v>101960.27</v>
      </c>
      <c r="P1451" s="12">
        <f t="shared" si="312"/>
        <v>1937245.1</v>
      </c>
      <c r="Q1451" s="12">
        <f t="shared" si="313"/>
        <v>1903.7</v>
      </c>
      <c r="R1451" s="12">
        <v>10685.67</v>
      </c>
      <c r="S1451" s="13">
        <v>43830</v>
      </c>
    </row>
    <row r="1452" spans="1:19" s="27" customFormat="1" ht="13.2" x14ac:dyDescent="0.3">
      <c r="A1452" s="7">
        <v>402</v>
      </c>
      <c r="B1452" s="8" t="s">
        <v>1232</v>
      </c>
      <c r="C1452" s="9">
        <v>1988</v>
      </c>
      <c r="D1452" s="10">
        <v>0</v>
      </c>
      <c r="E1452" s="14" t="s">
        <v>54</v>
      </c>
      <c r="F1452" s="10">
        <v>2</v>
      </c>
      <c r="G1452" s="10">
        <v>3</v>
      </c>
      <c r="H1452" s="15">
        <v>765.6</v>
      </c>
      <c r="I1452" s="15">
        <v>604.6</v>
      </c>
      <c r="J1452" s="10">
        <v>501.3</v>
      </c>
      <c r="K1452" s="11">
        <v>23</v>
      </c>
      <c r="L1452" s="12">
        <v>985020.36</v>
      </c>
      <c r="M1452" s="12">
        <v>0</v>
      </c>
      <c r="N1452" s="12">
        <f t="shared" si="310"/>
        <v>98502.04</v>
      </c>
      <c r="O1452" s="12">
        <f t="shared" si="311"/>
        <v>44325.919999999998</v>
      </c>
      <c r="P1452" s="12">
        <f t="shared" si="312"/>
        <v>842192.4</v>
      </c>
      <c r="Q1452" s="12">
        <f t="shared" si="313"/>
        <v>1629.2099900760834</v>
      </c>
      <c r="R1452" s="12">
        <v>10685.67</v>
      </c>
      <c r="S1452" s="13">
        <v>43830</v>
      </c>
    </row>
    <row r="1453" spans="1:19" s="27" customFormat="1" ht="13.2" x14ac:dyDescent="0.3">
      <c r="A1453" s="7">
        <v>403</v>
      </c>
      <c r="B1453" s="8" t="s">
        <v>1233</v>
      </c>
      <c r="C1453" s="9">
        <v>1988</v>
      </c>
      <c r="D1453" s="10">
        <v>0</v>
      </c>
      <c r="E1453" s="14" t="s">
        <v>54</v>
      </c>
      <c r="F1453" s="10">
        <v>2</v>
      </c>
      <c r="G1453" s="10">
        <v>3</v>
      </c>
      <c r="H1453" s="15">
        <v>769.8</v>
      </c>
      <c r="I1453" s="15">
        <v>654.9</v>
      </c>
      <c r="J1453" s="10">
        <v>378.7</v>
      </c>
      <c r="K1453" s="11">
        <v>29</v>
      </c>
      <c r="L1453" s="12">
        <v>1246733.1399999999</v>
      </c>
      <c r="M1453" s="12">
        <v>0</v>
      </c>
      <c r="N1453" s="12">
        <f t="shared" si="310"/>
        <v>124673.31</v>
      </c>
      <c r="O1453" s="12">
        <f t="shared" si="311"/>
        <v>56102.99</v>
      </c>
      <c r="P1453" s="12">
        <f t="shared" si="312"/>
        <v>1065956.8399999999</v>
      </c>
      <c r="Q1453" s="12">
        <f t="shared" si="313"/>
        <v>1903.7000152695066</v>
      </c>
      <c r="R1453" s="12">
        <v>10685.67</v>
      </c>
      <c r="S1453" s="13">
        <v>43830</v>
      </c>
    </row>
    <row r="1454" spans="1:19" s="27" customFormat="1" ht="13.2" x14ac:dyDescent="0.3">
      <c r="A1454" s="7">
        <v>404</v>
      </c>
      <c r="B1454" s="8" t="s">
        <v>1234</v>
      </c>
      <c r="C1454" s="9">
        <v>1986</v>
      </c>
      <c r="D1454" s="10">
        <v>0</v>
      </c>
      <c r="E1454" s="80" t="s">
        <v>54</v>
      </c>
      <c r="F1454" s="10">
        <v>2</v>
      </c>
      <c r="G1454" s="10">
        <v>3</v>
      </c>
      <c r="H1454" s="15">
        <v>836.8</v>
      </c>
      <c r="I1454" s="15">
        <v>750.7</v>
      </c>
      <c r="J1454" s="10">
        <v>750.7</v>
      </c>
      <c r="K1454" s="11">
        <v>34</v>
      </c>
      <c r="L1454" s="12">
        <v>1429107.59</v>
      </c>
      <c r="M1454" s="12">
        <v>0</v>
      </c>
      <c r="N1454" s="12">
        <v>160002.94</v>
      </c>
      <c r="O1454" s="12">
        <v>72001.240000000005</v>
      </c>
      <c r="P1454" s="12">
        <f t="shared" si="312"/>
        <v>1197103.4100000001</v>
      </c>
      <c r="Q1454" s="12">
        <f t="shared" si="313"/>
        <v>1903.7</v>
      </c>
      <c r="R1454" s="12">
        <v>10685.67</v>
      </c>
      <c r="S1454" s="13">
        <v>43830</v>
      </c>
    </row>
    <row r="1455" spans="1:19" s="31" customFormat="1" x14ac:dyDescent="0.3">
      <c r="A1455" s="161"/>
      <c r="B1455" s="186" t="s">
        <v>1235</v>
      </c>
      <c r="C1455" s="187"/>
      <c r="D1455" s="161"/>
      <c r="E1455" s="161"/>
      <c r="F1455" s="161"/>
      <c r="G1455" s="161"/>
      <c r="H1455" s="157">
        <f>SUM(H1399:H1454)</f>
        <v>71061.5</v>
      </c>
      <c r="I1455" s="157">
        <f>SUM(I1399:I1454)</f>
        <v>61786.39999999998</v>
      </c>
      <c r="J1455" s="157">
        <f>SUM(J1399:J1454)</f>
        <v>57129.139999999978</v>
      </c>
      <c r="K1455" s="158">
        <f>SUM(K1399:K1454)</f>
        <v>3281</v>
      </c>
      <c r="L1455" s="154">
        <f>ROUND(SUM(L1399:L1454),2)</f>
        <v>132555205.54000001</v>
      </c>
      <c r="M1455" s="154">
        <f>ROUND(SUM(M1399:M1454),2)</f>
        <v>0</v>
      </c>
      <c r="N1455" s="154">
        <f>ROUND(SUM(N1399:N1454),2)</f>
        <v>12568021.65</v>
      </c>
      <c r="O1455" s="154">
        <f>ROUND(SUM(O1399:O1454),2)</f>
        <v>5655609.7000000002</v>
      </c>
      <c r="P1455" s="154">
        <f>ROUND(SUM(P1399:P1454),2)</f>
        <v>114331574.19</v>
      </c>
      <c r="Q1455" s="17">
        <f t="shared" si="313"/>
        <v>2145.3783606101028</v>
      </c>
      <c r="R1455" s="162"/>
      <c r="S1455" s="159"/>
    </row>
    <row r="1456" spans="1:19" s="6" customFormat="1" ht="15.6" x14ac:dyDescent="0.3">
      <c r="A1456" s="10"/>
      <c r="B1456" s="190" t="s">
        <v>506</v>
      </c>
      <c r="C1456" s="190"/>
      <c r="D1456" s="10"/>
      <c r="E1456" s="10"/>
      <c r="F1456" s="10"/>
      <c r="G1456" s="10"/>
      <c r="H1456" s="10"/>
      <c r="I1456" s="10"/>
      <c r="J1456" s="10"/>
      <c r="K1456" s="10"/>
      <c r="L1456" s="12"/>
      <c r="M1456" s="12"/>
      <c r="N1456" s="12"/>
      <c r="O1456" s="12"/>
      <c r="P1456" s="12"/>
      <c r="Q1456" s="12"/>
      <c r="R1456" s="12"/>
      <c r="S1456" s="10"/>
    </row>
    <row r="1457" spans="1:19" s="16" customFormat="1" ht="24.75" customHeight="1" x14ac:dyDescent="0.3">
      <c r="A1457" s="7">
        <v>405</v>
      </c>
      <c r="B1457" s="8" t="s">
        <v>1236</v>
      </c>
      <c r="C1457" s="9">
        <v>1997</v>
      </c>
      <c r="D1457" s="10">
        <v>0</v>
      </c>
      <c r="E1457" s="14" t="s">
        <v>54</v>
      </c>
      <c r="F1457" s="10">
        <v>2</v>
      </c>
      <c r="G1457" s="10">
        <v>3</v>
      </c>
      <c r="H1457" s="15">
        <v>1368.2</v>
      </c>
      <c r="I1457" s="15">
        <v>1159.8</v>
      </c>
      <c r="J1457" s="10">
        <v>1159.8</v>
      </c>
      <c r="K1457" s="11">
        <v>41</v>
      </c>
      <c r="L1457" s="12">
        <v>2492770.65</v>
      </c>
      <c r="M1457" s="12">
        <v>0</v>
      </c>
      <c r="N1457" s="12">
        <v>0</v>
      </c>
      <c r="O1457" s="12">
        <f>ROUND(N1457*0.45,2)</f>
        <v>0</v>
      </c>
      <c r="P1457" s="12">
        <f>L1457-(M1457+N1457+O1457)</f>
        <v>2492770.65</v>
      </c>
      <c r="Q1457" s="12">
        <f t="shared" ref="Q1457:Q1462" si="317">L1457/I1457</f>
        <v>2149.310786342473</v>
      </c>
      <c r="R1457" s="12">
        <v>10685.67</v>
      </c>
      <c r="S1457" s="13">
        <v>43830</v>
      </c>
    </row>
    <row r="1458" spans="1:19" s="16" customFormat="1" x14ac:dyDescent="0.3">
      <c r="A1458" s="7">
        <v>406</v>
      </c>
      <c r="B1458" s="8" t="s">
        <v>1237</v>
      </c>
      <c r="C1458" s="9">
        <v>1979</v>
      </c>
      <c r="D1458" s="10">
        <v>0</v>
      </c>
      <c r="E1458" s="14" t="s">
        <v>54</v>
      </c>
      <c r="F1458" s="10">
        <v>2</v>
      </c>
      <c r="G1458" s="10">
        <v>2</v>
      </c>
      <c r="H1458" s="15">
        <v>830.5</v>
      </c>
      <c r="I1458" s="15">
        <v>738</v>
      </c>
      <c r="J1458" s="10">
        <v>738</v>
      </c>
      <c r="K1458" s="11">
        <v>33</v>
      </c>
      <c r="L1458" s="12">
        <v>2824967.46</v>
      </c>
      <c r="M1458" s="12">
        <v>0</v>
      </c>
      <c r="N1458" s="12">
        <v>0</v>
      </c>
      <c r="O1458" s="12">
        <f>ROUND(L1458*0.045,2)</f>
        <v>127123.54</v>
      </c>
      <c r="P1458" s="12">
        <f>L1458-(M1458+N1458+O1458)</f>
        <v>2697843.92</v>
      </c>
      <c r="Q1458" s="12">
        <f t="shared" si="317"/>
        <v>3827.8691869918698</v>
      </c>
      <c r="R1458" s="12">
        <v>10685.67</v>
      </c>
      <c r="S1458" s="13">
        <v>43830</v>
      </c>
    </row>
    <row r="1459" spans="1:19" s="16" customFormat="1" x14ac:dyDescent="0.3">
      <c r="A1459" s="7">
        <v>407</v>
      </c>
      <c r="B1459" s="8" t="s">
        <v>1238</v>
      </c>
      <c r="C1459" s="9">
        <v>1979</v>
      </c>
      <c r="D1459" s="10">
        <v>0</v>
      </c>
      <c r="E1459" s="14" t="s">
        <v>54</v>
      </c>
      <c r="F1459" s="10">
        <v>2</v>
      </c>
      <c r="G1459" s="10">
        <v>3</v>
      </c>
      <c r="H1459" s="15">
        <v>842.8</v>
      </c>
      <c r="I1459" s="15">
        <v>757</v>
      </c>
      <c r="J1459" s="10">
        <v>757</v>
      </c>
      <c r="K1459" s="11">
        <v>25</v>
      </c>
      <c r="L1459" s="12">
        <v>2829169.69</v>
      </c>
      <c r="M1459" s="12">
        <v>0</v>
      </c>
      <c r="N1459" s="12">
        <v>0</v>
      </c>
      <c r="O1459" s="12">
        <f>ROUND(L1459*0.045,2)</f>
        <v>127312.64</v>
      </c>
      <c r="P1459" s="12">
        <f>L1459-(M1459+N1459+O1459)</f>
        <v>2701857.05</v>
      </c>
      <c r="Q1459" s="12">
        <f t="shared" si="317"/>
        <v>3737.3443725231173</v>
      </c>
      <c r="R1459" s="12">
        <v>10685.67</v>
      </c>
      <c r="S1459" s="13">
        <v>43830</v>
      </c>
    </row>
    <row r="1460" spans="1:19" s="16" customFormat="1" x14ac:dyDescent="0.3">
      <c r="A1460" s="7">
        <v>408</v>
      </c>
      <c r="B1460" s="8" t="s">
        <v>1239</v>
      </c>
      <c r="C1460" s="9">
        <v>1980</v>
      </c>
      <c r="D1460" s="10">
        <v>0</v>
      </c>
      <c r="E1460" s="14" t="s">
        <v>54</v>
      </c>
      <c r="F1460" s="10">
        <v>2</v>
      </c>
      <c r="G1460" s="10">
        <v>3</v>
      </c>
      <c r="H1460" s="15">
        <v>832.2</v>
      </c>
      <c r="I1460" s="15">
        <v>741</v>
      </c>
      <c r="J1460" s="10">
        <v>741</v>
      </c>
      <c r="K1460" s="11">
        <v>22</v>
      </c>
      <c r="L1460" s="12">
        <v>2661744</v>
      </c>
      <c r="M1460" s="12">
        <v>0</v>
      </c>
      <c r="N1460" s="12">
        <v>0</v>
      </c>
      <c r="O1460" s="12">
        <f>ROUND(L1460*0.045,2)</f>
        <v>119778.48</v>
      </c>
      <c r="P1460" s="12">
        <f>L1460-(M1460+N1460+O1460)</f>
        <v>2541965.52</v>
      </c>
      <c r="Q1460" s="12">
        <f t="shared" si="317"/>
        <v>3592.0971659919028</v>
      </c>
      <c r="R1460" s="12">
        <v>10685.67</v>
      </c>
      <c r="S1460" s="13">
        <v>43830</v>
      </c>
    </row>
    <row r="1461" spans="1:19" s="16" customFormat="1" x14ac:dyDescent="0.3">
      <c r="A1461" s="7">
        <v>409</v>
      </c>
      <c r="B1461" s="8" t="s">
        <v>1240</v>
      </c>
      <c r="C1461" s="9">
        <v>1981</v>
      </c>
      <c r="D1461" s="10">
        <v>0</v>
      </c>
      <c r="E1461" s="14" t="s">
        <v>54</v>
      </c>
      <c r="F1461" s="10">
        <v>2</v>
      </c>
      <c r="G1461" s="10">
        <v>3</v>
      </c>
      <c r="H1461" s="15">
        <v>1126.3</v>
      </c>
      <c r="I1461" s="15">
        <v>1121.4000000000001</v>
      </c>
      <c r="J1461" s="10">
        <v>1121.4000000000001</v>
      </c>
      <c r="K1461" s="11">
        <v>42</v>
      </c>
      <c r="L1461" s="12">
        <v>3592135.15</v>
      </c>
      <c r="M1461" s="12">
        <v>0</v>
      </c>
      <c r="N1461" s="12">
        <v>0</v>
      </c>
      <c r="O1461" s="12">
        <f>ROUND(L1461*0.045,2)</f>
        <v>161646.07999999999</v>
      </c>
      <c r="P1461" s="12">
        <f>L1461-(M1461+N1461+O1461)</f>
        <v>3430489.07</v>
      </c>
      <c r="Q1461" s="12">
        <f t="shared" si="317"/>
        <v>3203.2594524701262</v>
      </c>
      <c r="R1461" s="12">
        <v>10685.67</v>
      </c>
      <c r="S1461" s="13">
        <v>43830</v>
      </c>
    </row>
    <row r="1462" spans="1:19" s="27" customFormat="1" ht="13.2" x14ac:dyDescent="0.3">
      <c r="A1462" s="10"/>
      <c r="B1462" s="191" t="s">
        <v>514</v>
      </c>
      <c r="C1462" s="191"/>
      <c r="D1462" s="125"/>
      <c r="E1462" s="10"/>
      <c r="F1462" s="10"/>
      <c r="G1462" s="10"/>
      <c r="H1462" s="17">
        <f t="shared" ref="H1462:P1462" si="318">ROUND(SUM(H1457:H1461),2)</f>
        <v>5000</v>
      </c>
      <c r="I1462" s="17">
        <f t="shared" si="318"/>
        <v>4517.2</v>
      </c>
      <c r="J1462" s="17">
        <f t="shared" si="318"/>
        <v>4517.2</v>
      </c>
      <c r="K1462" s="19">
        <f t="shared" si="318"/>
        <v>163</v>
      </c>
      <c r="L1462" s="17">
        <f t="shared" si="318"/>
        <v>14400786.949999999</v>
      </c>
      <c r="M1462" s="17">
        <f t="shared" si="318"/>
        <v>0</v>
      </c>
      <c r="N1462" s="17">
        <f t="shared" si="318"/>
        <v>0</v>
      </c>
      <c r="O1462" s="17">
        <f t="shared" si="318"/>
        <v>535860.74</v>
      </c>
      <c r="P1462" s="17">
        <f t="shared" si="318"/>
        <v>13864926.210000001</v>
      </c>
      <c r="Q1462" s="17">
        <f t="shared" si="317"/>
        <v>3187.9896728061631</v>
      </c>
      <c r="R1462" s="12"/>
      <c r="S1462" s="13"/>
    </row>
    <row r="1463" spans="1:19" s="6" customFormat="1" ht="15.6" x14ac:dyDescent="0.3">
      <c r="A1463" s="10"/>
      <c r="B1463" s="188" t="s">
        <v>853</v>
      </c>
      <c r="C1463" s="189"/>
      <c r="D1463" s="10"/>
      <c r="E1463" s="10"/>
      <c r="F1463" s="10"/>
      <c r="G1463" s="10"/>
      <c r="H1463" s="10"/>
      <c r="I1463" s="10"/>
      <c r="J1463" s="10"/>
      <c r="K1463" s="10"/>
      <c r="L1463" s="12"/>
      <c r="M1463" s="12"/>
      <c r="N1463" s="12"/>
      <c r="O1463" s="12"/>
      <c r="P1463" s="12"/>
      <c r="Q1463" s="12"/>
      <c r="R1463" s="12"/>
      <c r="S1463" s="10"/>
    </row>
    <row r="1464" spans="1:19" s="6" customFormat="1" x14ac:dyDescent="0.3">
      <c r="A1464" s="84">
        <v>410</v>
      </c>
      <c r="B1464" s="82" t="s">
        <v>1241</v>
      </c>
      <c r="C1464" s="9">
        <v>1979</v>
      </c>
      <c r="D1464" s="10">
        <v>0</v>
      </c>
      <c r="E1464" s="167" t="s">
        <v>29</v>
      </c>
      <c r="F1464" s="10">
        <v>5</v>
      </c>
      <c r="G1464" s="10">
        <v>4</v>
      </c>
      <c r="H1464" s="83">
        <v>3491.35</v>
      </c>
      <c r="I1464" s="83">
        <v>3044.15</v>
      </c>
      <c r="J1464" s="18">
        <v>2908.15</v>
      </c>
      <c r="K1464" s="84">
        <v>134</v>
      </c>
      <c r="L1464" s="18">
        <v>12667682.279999999</v>
      </c>
      <c r="M1464" s="18">
        <v>0</v>
      </c>
      <c r="N1464" s="18">
        <f t="shared" ref="N1464:N1470" si="319">ROUND(L1464*10%,2)</f>
        <v>1266768.23</v>
      </c>
      <c r="O1464" s="18">
        <f t="shared" ref="O1464:O1470" si="320">ROUND(L1464*4.5%,2)</f>
        <v>570045.69999999995</v>
      </c>
      <c r="P1464" s="18">
        <f t="shared" ref="P1464:P1470" si="321">L1464-(M1464+N1464+O1464)</f>
        <v>10830868.35</v>
      </c>
      <c r="Q1464" s="18">
        <f t="shared" ref="Q1464:Q1471" si="322">L1464/I1464</f>
        <v>4161.3200006569978</v>
      </c>
      <c r="R1464" s="12">
        <v>27958.74</v>
      </c>
      <c r="S1464" s="13">
        <v>43830</v>
      </c>
    </row>
    <row r="1465" spans="1:19" s="6" customFormat="1" x14ac:dyDescent="0.3">
      <c r="A1465" s="84">
        <v>411</v>
      </c>
      <c r="B1465" s="82" t="s">
        <v>240</v>
      </c>
      <c r="C1465" s="9">
        <v>1990</v>
      </c>
      <c r="D1465" s="10">
        <v>0</v>
      </c>
      <c r="E1465" s="167" t="s">
        <v>29</v>
      </c>
      <c r="F1465" s="10">
        <v>5</v>
      </c>
      <c r="G1465" s="10">
        <v>6</v>
      </c>
      <c r="H1465" s="83">
        <v>4982.3599999999997</v>
      </c>
      <c r="I1465" s="83">
        <v>4602.46</v>
      </c>
      <c r="J1465" s="18">
        <v>4560.76</v>
      </c>
      <c r="K1465" s="84">
        <v>204</v>
      </c>
      <c r="L1465" s="83">
        <v>20042654.739999998</v>
      </c>
      <c r="M1465" s="18">
        <v>0</v>
      </c>
      <c r="N1465" s="18">
        <f t="shared" si="319"/>
        <v>2004265.47</v>
      </c>
      <c r="O1465" s="18">
        <f t="shared" si="320"/>
        <v>901919.46</v>
      </c>
      <c r="P1465" s="18">
        <f t="shared" si="321"/>
        <v>17136469.809999999</v>
      </c>
      <c r="Q1465" s="18">
        <f t="shared" si="322"/>
        <v>4354.7700012601954</v>
      </c>
      <c r="R1465" s="12">
        <v>27958.74</v>
      </c>
      <c r="S1465" s="13">
        <v>43830</v>
      </c>
    </row>
    <row r="1466" spans="1:19" s="6" customFormat="1" x14ac:dyDescent="0.3">
      <c r="A1466" s="84">
        <v>412</v>
      </c>
      <c r="B1466" s="82" t="s">
        <v>1242</v>
      </c>
      <c r="C1466" s="9">
        <v>1989</v>
      </c>
      <c r="D1466" s="10">
        <v>0</v>
      </c>
      <c r="E1466" s="167" t="s">
        <v>29</v>
      </c>
      <c r="F1466" s="10">
        <v>2</v>
      </c>
      <c r="G1466" s="10">
        <v>3</v>
      </c>
      <c r="H1466" s="83">
        <v>809.3</v>
      </c>
      <c r="I1466" s="83">
        <v>685.8</v>
      </c>
      <c r="J1466" s="18">
        <v>685.8</v>
      </c>
      <c r="K1466" s="84">
        <v>26</v>
      </c>
      <c r="L1466" s="18">
        <v>2978004.21</v>
      </c>
      <c r="M1466" s="18">
        <v>0</v>
      </c>
      <c r="N1466" s="18">
        <f t="shared" si="319"/>
        <v>297800.42</v>
      </c>
      <c r="O1466" s="18">
        <f t="shared" si="320"/>
        <v>134010.19</v>
      </c>
      <c r="P1466" s="18">
        <f t="shared" si="321"/>
        <v>2546193.6</v>
      </c>
      <c r="Q1466" s="18">
        <f t="shared" si="322"/>
        <v>4342.3800087489062</v>
      </c>
      <c r="R1466" s="12">
        <v>27958.74</v>
      </c>
      <c r="S1466" s="13">
        <v>43830</v>
      </c>
    </row>
    <row r="1467" spans="1:19" s="6" customFormat="1" x14ac:dyDescent="0.3">
      <c r="A1467" s="84">
        <v>413</v>
      </c>
      <c r="B1467" s="82" t="s">
        <v>1243</v>
      </c>
      <c r="C1467" s="9">
        <v>1991</v>
      </c>
      <c r="D1467" s="10">
        <v>0</v>
      </c>
      <c r="E1467" s="167" t="s">
        <v>29</v>
      </c>
      <c r="F1467" s="10">
        <v>5</v>
      </c>
      <c r="G1467" s="10">
        <v>4</v>
      </c>
      <c r="H1467" s="83">
        <v>3731.8</v>
      </c>
      <c r="I1467" s="83">
        <v>3178.8</v>
      </c>
      <c r="J1467" s="18">
        <v>3178.8</v>
      </c>
      <c r="K1467" s="84">
        <v>167</v>
      </c>
      <c r="L1467" s="18">
        <v>13842942.869999999</v>
      </c>
      <c r="M1467" s="18">
        <v>0</v>
      </c>
      <c r="N1467" s="18">
        <f t="shared" si="319"/>
        <v>1384294.29</v>
      </c>
      <c r="O1467" s="18">
        <f t="shared" si="320"/>
        <v>622932.43000000005</v>
      </c>
      <c r="P1467" s="18">
        <f t="shared" si="321"/>
        <v>11835716.149999999</v>
      </c>
      <c r="Q1467" s="18">
        <f t="shared" si="322"/>
        <v>4354.7699981124952</v>
      </c>
      <c r="R1467" s="12">
        <v>27958.74</v>
      </c>
      <c r="S1467" s="13">
        <v>43830</v>
      </c>
    </row>
    <row r="1468" spans="1:19" s="6" customFormat="1" x14ac:dyDescent="0.3">
      <c r="A1468" s="84">
        <v>414</v>
      </c>
      <c r="B1468" s="82" t="s">
        <v>1244</v>
      </c>
      <c r="C1468" s="9">
        <v>1990</v>
      </c>
      <c r="D1468" s="10">
        <v>0</v>
      </c>
      <c r="E1468" s="167" t="s">
        <v>29</v>
      </c>
      <c r="F1468" s="10">
        <v>5</v>
      </c>
      <c r="G1468" s="10">
        <v>5</v>
      </c>
      <c r="H1468" s="83">
        <v>5319.25</v>
      </c>
      <c r="I1468" s="83">
        <v>4918.3500000000004</v>
      </c>
      <c r="J1468" s="18">
        <v>4918.3500000000004</v>
      </c>
      <c r="K1468" s="84">
        <v>219</v>
      </c>
      <c r="L1468" s="18">
        <v>21418283.039999999</v>
      </c>
      <c r="M1468" s="18">
        <v>0</v>
      </c>
      <c r="N1468" s="18">
        <f t="shared" si="319"/>
        <v>2141828.2999999998</v>
      </c>
      <c r="O1468" s="18">
        <f t="shared" si="320"/>
        <v>963822.74</v>
      </c>
      <c r="P1468" s="18">
        <f t="shared" si="321"/>
        <v>18312632</v>
      </c>
      <c r="Q1468" s="18">
        <f t="shared" si="322"/>
        <v>4354.7700021348619</v>
      </c>
      <c r="R1468" s="12">
        <v>27958.74</v>
      </c>
      <c r="S1468" s="13">
        <v>43830</v>
      </c>
    </row>
    <row r="1469" spans="1:19" s="6" customFormat="1" x14ac:dyDescent="0.3">
      <c r="A1469" s="84">
        <v>415</v>
      </c>
      <c r="B1469" s="82" t="s">
        <v>1245</v>
      </c>
      <c r="C1469" s="9">
        <v>1987</v>
      </c>
      <c r="D1469" s="10">
        <v>0</v>
      </c>
      <c r="E1469" s="167" t="s">
        <v>29</v>
      </c>
      <c r="F1469" s="10">
        <v>3</v>
      </c>
      <c r="G1469" s="10">
        <v>3</v>
      </c>
      <c r="H1469" s="83">
        <v>1409.6</v>
      </c>
      <c r="I1469" s="83">
        <v>1290.9000000000001</v>
      </c>
      <c r="J1469" s="18">
        <v>1290.9000000000001</v>
      </c>
      <c r="K1469" s="84">
        <v>65</v>
      </c>
      <c r="L1469" s="83">
        <v>8485103.3300000001</v>
      </c>
      <c r="M1469" s="18">
        <v>0</v>
      </c>
      <c r="N1469" s="18">
        <f t="shared" si="319"/>
        <v>848510.33</v>
      </c>
      <c r="O1469" s="18">
        <f t="shared" si="320"/>
        <v>381829.65</v>
      </c>
      <c r="P1469" s="18">
        <f t="shared" si="321"/>
        <v>7254763.3499999996</v>
      </c>
      <c r="Q1469" s="18">
        <f t="shared" si="322"/>
        <v>6573.0136571384301</v>
      </c>
      <c r="R1469" s="12">
        <v>27958.74</v>
      </c>
      <c r="S1469" s="13">
        <v>43830</v>
      </c>
    </row>
    <row r="1470" spans="1:19" s="6" customFormat="1" x14ac:dyDescent="0.3">
      <c r="A1470" s="84">
        <v>416</v>
      </c>
      <c r="B1470" s="82" t="s">
        <v>1246</v>
      </c>
      <c r="C1470" s="9">
        <v>1992</v>
      </c>
      <c r="D1470" s="10">
        <v>0</v>
      </c>
      <c r="E1470" s="7" t="s">
        <v>29</v>
      </c>
      <c r="F1470" s="10">
        <v>5</v>
      </c>
      <c r="G1470" s="10">
        <v>4</v>
      </c>
      <c r="H1470" s="83">
        <v>3754.75</v>
      </c>
      <c r="I1470" s="83">
        <v>3233.95</v>
      </c>
      <c r="J1470" s="18">
        <v>3233.95</v>
      </c>
      <c r="K1470" s="84">
        <v>132</v>
      </c>
      <c r="L1470" s="18">
        <v>11410151.76</v>
      </c>
      <c r="M1470" s="18">
        <v>0</v>
      </c>
      <c r="N1470" s="18">
        <f t="shared" si="319"/>
        <v>1141015.18</v>
      </c>
      <c r="O1470" s="18">
        <f t="shared" si="320"/>
        <v>513456.83</v>
      </c>
      <c r="P1470" s="18">
        <f t="shared" si="321"/>
        <v>9755679.75</v>
      </c>
      <c r="Q1470" s="18">
        <f t="shared" si="322"/>
        <v>3528.2400037106327</v>
      </c>
      <c r="R1470" s="12">
        <v>27958.74</v>
      </c>
      <c r="S1470" s="13">
        <v>43830</v>
      </c>
    </row>
    <row r="1471" spans="1:19" s="6" customFormat="1" x14ac:dyDescent="0.3">
      <c r="A1471" s="10"/>
      <c r="B1471" s="186" t="s">
        <v>497</v>
      </c>
      <c r="C1471" s="187"/>
      <c r="D1471" s="10"/>
      <c r="E1471" s="10"/>
      <c r="F1471" s="10"/>
      <c r="G1471" s="10"/>
      <c r="H1471" s="17">
        <f t="shared" ref="H1471:P1471" si="323">ROUND(SUM(H1464:H1470),2)</f>
        <v>23498.41</v>
      </c>
      <c r="I1471" s="17">
        <f t="shared" si="323"/>
        <v>20954.41</v>
      </c>
      <c r="J1471" s="17">
        <f t="shared" si="323"/>
        <v>20776.71</v>
      </c>
      <c r="K1471" s="24">
        <f t="shared" si="323"/>
        <v>947</v>
      </c>
      <c r="L1471" s="17">
        <f t="shared" si="323"/>
        <v>90844822.230000004</v>
      </c>
      <c r="M1471" s="17">
        <f t="shared" si="323"/>
        <v>0</v>
      </c>
      <c r="N1471" s="17">
        <f t="shared" si="323"/>
        <v>9084482.2200000007</v>
      </c>
      <c r="O1471" s="17">
        <f t="shared" si="323"/>
        <v>4088017</v>
      </c>
      <c r="P1471" s="17">
        <f t="shared" si="323"/>
        <v>77672323.010000005</v>
      </c>
      <c r="Q1471" s="17">
        <f t="shared" si="322"/>
        <v>4335.3557666381448</v>
      </c>
      <c r="R1471" s="12"/>
      <c r="S1471" s="10"/>
    </row>
    <row r="1472" spans="1:19" s="6" customFormat="1" x14ac:dyDescent="0.3">
      <c r="A1472" s="2"/>
      <c r="B1472" s="20"/>
      <c r="C1472" s="21"/>
      <c r="D1472" s="2"/>
      <c r="E1472" s="2"/>
      <c r="F1472" s="2"/>
      <c r="G1472" s="2"/>
      <c r="H1472" s="2"/>
      <c r="I1472" s="2"/>
      <c r="J1472" s="2"/>
      <c r="K1472" s="2"/>
      <c r="L1472" s="22"/>
      <c r="M1472" s="22"/>
      <c r="N1472" s="22"/>
      <c r="O1472" s="22"/>
      <c r="P1472" s="22"/>
      <c r="Q1472" s="22"/>
      <c r="R1472" s="22"/>
      <c r="S1472" s="2"/>
    </row>
    <row r="1473" spans="1:19" s="6" customFormat="1" x14ac:dyDescent="0.3">
      <c r="A1473" s="2"/>
      <c r="B1473" s="20"/>
      <c r="C1473" s="21"/>
      <c r="D1473" s="2"/>
      <c r="E1473" s="2"/>
      <c r="F1473" s="2"/>
      <c r="G1473" s="2"/>
      <c r="H1473" s="2"/>
      <c r="I1473" s="2"/>
      <c r="J1473" s="2"/>
      <c r="K1473" s="2"/>
      <c r="L1473" s="22"/>
      <c r="M1473" s="22"/>
      <c r="N1473" s="22"/>
      <c r="O1473" s="22"/>
      <c r="P1473" s="22"/>
      <c r="Q1473" s="22"/>
      <c r="R1473" s="22"/>
      <c r="S1473" s="2"/>
    </row>
    <row r="1474" spans="1:19" s="6" customFormat="1" x14ac:dyDescent="0.3">
      <c r="A1474" s="2"/>
      <c r="B1474" s="20"/>
      <c r="C1474" s="21"/>
      <c r="D1474" s="2"/>
      <c r="E1474" s="2"/>
      <c r="F1474" s="2"/>
      <c r="G1474" s="2"/>
      <c r="H1474" s="2"/>
      <c r="I1474" s="2"/>
      <c r="J1474" s="2"/>
      <c r="K1474" s="2"/>
      <c r="L1474" s="22"/>
      <c r="M1474" s="22"/>
      <c r="N1474" s="22"/>
      <c r="O1474" s="22"/>
      <c r="P1474" s="22"/>
      <c r="Q1474" s="22"/>
      <c r="R1474" s="22"/>
      <c r="S1474" s="2"/>
    </row>
    <row r="1475" spans="1:19" s="6" customFormat="1" x14ac:dyDescent="0.3">
      <c r="A1475" s="2"/>
      <c r="B1475" s="20"/>
      <c r="C1475" s="21"/>
      <c r="D1475" s="2"/>
      <c r="E1475" s="2"/>
      <c r="F1475" s="2"/>
      <c r="G1475" s="2"/>
      <c r="H1475" s="2"/>
      <c r="I1475" s="2"/>
      <c r="J1475" s="2"/>
      <c r="K1475" s="2"/>
      <c r="L1475" s="22"/>
      <c r="M1475" s="22"/>
      <c r="N1475" s="22"/>
      <c r="O1475" s="22"/>
      <c r="P1475" s="22"/>
      <c r="Q1475" s="22"/>
      <c r="R1475" s="22"/>
      <c r="S1475" s="2"/>
    </row>
    <row r="1476" spans="1:19" s="6" customFormat="1" x14ac:dyDescent="0.3">
      <c r="A1476" s="2"/>
      <c r="B1476" s="20"/>
      <c r="C1476" s="21"/>
      <c r="D1476" s="2"/>
      <c r="E1476" s="2"/>
      <c r="F1476" s="2"/>
      <c r="G1476" s="2"/>
      <c r="H1476" s="2"/>
      <c r="I1476" s="2"/>
      <c r="J1476" s="2"/>
      <c r="K1476" s="2"/>
      <c r="L1476" s="22"/>
      <c r="M1476" s="22"/>
      <c r="N1476" s="22"/>
      <c r="O1476" s="22"/>
      <c r="P1476" s="22"/>
      <c r="Q1476" s="22"/>
      <c r="R1476" s="22"/>
      <c r="S1476" s="2"/>
    </row>
    <row r="1477" spans="1:19" s="6" customFormat="1" x14ac:dyDescent="0.3">
      <c r="A1477" s="2"/>
      <c r="B1477" s="20"/>
      <c r="C1477" s="21"/>
      <c r="D1477" s="2"/>
      <c r="E1477" s="2"/>
      <c r="F1477" s="2"/>
      <c r="G1477" s="2"/>
      <c r="H1477" s="2"/>
      <c r="I1477" s="2"/>
      <c r="J1477" s="2"/>
      <c r="K1477" s="2"/>
      <c r="L1477" s="22"/>
      <c r="M1477" s="22"/>
      <c r="N1477" s="22"/>
      <c r="O1477" s="22"/>
      <c r="P1477" s="22"/>
      <c r="Q1477" s="22"/>
      <c r="R1477" s="22"/>
      <c r="S1477" s="2"/>
    </row>
    <row r="1478" spans="1:19" s="6" customFormat="1" x14ac:dyDescent="0.3">
      <c r="A1478" s="2"/>
      <c r="B1478" s="20"/>
      <c r="C1478" s="21"/>
      <c r="D1478" s="2"/>
      <c r="E1478" s="2"/>
      <c r="F1478" s="2"/>
      <c r="G1478" s="2"/>
      <c r="H1478" s="2"/>
      <c r="I1478" s="2"/>
      <c r="J1478" s="2"/>
      <c r="K1478" s="2"/>
      <c r="L1478" s="22"/>
      <c r="M1478" s="22"/>
      <c r="N1478" s="22"/>
      <c r="O1478" s="22"/>
      <c r="P1478" s="22"/>
      <c r="Q1478" s="22"/>
      <c r="R1478" s="22"/>
      <c r="S1478" s="2"/>
    </row>
    <row r="1479" spans="1:19" s="6" customFormat="1" x14ac:dyDescent="0.3">
      <c r="A1479" s="2"/>
      <c r="B1479" s="20"/>
      <c r="C1479" s="21"/>
      <c r="D1479" s="2"/>
      <c r="E1479" s="2"/>
      <c r="F1479" s="2"/>
      <c r="G1479" s="2"/>
      <c r="H1479" s="2"/>
      <c r="I1479" s="2"/>
      <c r="J1479" s="2"/>
      <c r="K1479" s="2"/>
      <c r="L1479" s="22"/>
      <c r="M1479" s="22"/>
      <c r="N1479" s="22"/>
      <c r="O1479" s="22"/>
      <c r="P1479" s="22"/>
      <c r="Q1479" s="22"/>
      <c r="R1479" s="22"/>
      <c r="S1479" s="2"/>
    </row>
    <row r="1480" spans="1:19" s="6" customFormat="1" x14ac:dyDescent="0.3">
      <c r="A1480" s="2"/>
      <c r="B1480" s="20"/>
      <c r="C1480" s="21"/>
      <c r="D1480" s="2"/>
      <c r="E1480" s="2"/>
      <c r="F1480" s="2"/>
      <c r="G1480" s="2"/>
      <c r="H1480" s="2"/>
      <c r="I1480" s="2"/>
      <c r="J1480" s="2"/>
      <c r="K1480" s="2"/>
      <c r="L1480" s="22"/>
      <c r="M1480" s="22"/>
      <c r="N1480" s="22"/>
      <c r="O1480" s="22"/>
      <c r="P1480" s="22"/>
      <c r="Q1480" s="22"/>
      <c r="R1480" s="22"/>
      <c r="S1480" s="2"/>
    </row>
  </sheetData>
  <sortState ref="B818:W822">
    <sortCondition ref="B818"/>
  </sortState>
  <mergeCells count="159">
    <mergeCell ref="A9:S9"/>
    <mergeCell ref="B10:D10"/>
    <mergeCell ref="B17:C17"/>
    <mergeCell ref="B11:C11"/>
    <mergeCell ref="B37:C37"/>
    <mergeCell ref="B18:C18"/>
    <mergeCell ref="B44:C44"/>
    <mergeCell ref="B43:C43"/>
    <mergeCell ref="B38:C38"/>
    <mergeCell ref="P1:S1"/>
    <mergeCell ref="H3:H5"/>
    <mergeCell ref="I4:I5"/>
    <mergeCell ref="J4:J5"/>
    <mergeCell ref="A2:S2"/>
    <mergeCell ref="S3:S6"/>
    <mergeCell ref="K3:K5"/>
    <mergeCell ref="L4:L5"/>
    <mergeCell ref="M4:P4"/>
    <mergeCell ref="R3:R5"/>
    <mergeCell ref="A3:A6"/>
    <mergeCell ref="D4:D6"/>
    <mergeCell ref="I3:J3"/>
    <mergeCell ref="G3:G6"/>
    <mergeCell ref="E3:E6"/>
    <mergeCell ref="F3:F6"/>
    <mergeCell ref="C4:C6"/>
    <mergeCell ref="L3:P3"/>
    <mergeCell ref="Q3:Q5"/>
    <mergeCell ref="B3:B6"/>
    <mergeCell ref="C3:D3"/>
    <mergeCell ref="B65:C65"/>
    <mergeCell ref="B349:C349"/>
    <mergeCell ref="B361:C361"/>
    <mergeCell ref="B362:C362"/>
    <mergeCell ref="B432:C432"/>
    <mergeCell ref="B314:C314"/>
    <mergeCell ref="B327:C327"/>
    <mergeCell ref="B64:C64"/>
    <mergeCell ref="A86:C86"/>
    <mergeCell ref="B277:C277"/>
    <mergeCell ref="B165:C165"/>
    <mergeCell ref="B278:C278"/>
    <mergeCell ref="B299:D299"/>
    <mergeCell ref="B300:C300"/>
    <mergeCell ref="B95:C95"/>
    <mergeCell ref="B87:C87"/>
    <mergeCell ref="B96:C96"/>
    <mergeCell ref="B141:C141"/>
    <mergeCell ref="B142:C142"/>
    <mergeCell ref="B164:C164"/>
    <mergeCell ref="B456:C456"/>
    <mergeCell ref="B315:C315"/>
    <mergeCell ref="B328:C328"/>
    <mergeCell ref="B340:C340"/>
    <mergeCell ref="B341:C341"/>
    <mergeCell ref="B348:C348"/>
    <mergeCell ref="B455:C455"/>
    <mergeCell ref="B433:C433"/>
    <mergeCell ref="B496:C496"/>
    <mergeCell ref="B581:C581"/>
    <mergeCell ref="B505:C505"/>
    <mergeCell ref="B601:C601"/>
    <mergeCell ref="B594:C594"/>
    <mergeCell ref="B497:C497"/>
    <mergeCell ref="B504:C504"/>
    <mergeCell ref="B622:C622"/>
    <mergeCell ref="B623:C623"/>
    <mergeCell ref="B626:C626"/>
    <mergeCell ref="B582:C582"/>
    <mergeCell ref="B593:C593"/>
    <mergeCell ref="B627:C627"/>
    <mergeCell ref="B645:C645"/>
    <mergeCell ref="A602:S602"/>
    <mergeCell ref="B603:D603"/>
    <mergeCell ref="B604:C604"/>
    <mergeCell ref="B609:C609"/>
    <mergeCell ref="B610:C610"/>
    <mergeCell ref="B697:C697"/>
    <mergeCell ref="B698:C698"/>
    <mergeCell ref="A661:C661"/>
    <mergeCell ref="B710:C710"/>
    <mergeCell ref="B711:C711"/>
    <mergeCell ref="B774:C774"/>
    <mergeCell ref="B646:C646"/>
    <mergeCell ref="B662:C662"/>
    <mergeCell ref="B674:C674"/>
    <mergeCell ref="B675:C675"/>
    <mergeCell ref="B802:C802"/>
    <mergeCell ref="B801:C801"/>
    <mergeCell ref="B809:C809"/>
    <mergeCell ref="B810:C810"/>
    <mergeCell ref="B816:C816"/>
    <mergeCell ref="B817:C817"/>
    <mergeCell ref="B775:C775"/>
    <mergeCell ref="B780:C780"/>
    <mergeCell ref="B781:C781"/>
    <mergeCell ref="B796:C796"/>
    <mergeCell ref="B797:C797"/>
    <mergeCell ref="B899:C899"/>
    <mergeCell ref="B913:C913"/>
    <mergeCell ref="B914:C914"/>
    <mergeCell ref="B924:C924"/>
    <mergeCell ref="B925:C925"/>
    <mergeCell ref="B823:C823"/>
    <mergeCell ref="B824:C824"/>
    <mergeCell ref="B887:C887"/>
    <mergeCell ref="B888:C888"/>
    <mergeCell ref="B898:C898"/>
    <mergeCell ref="A1010:S1010"/>
    <mergeCell ref="B1011:E1011"/>
    <mergeCell ref="B1012:C1012"/>
    <mergeCell ref="B1017:C1017"/>
    <mergeCell ref="B1018:C1018"/>
    <mergeCell ref="B992:C992"/>
    <mergeCell ref="B993:C993"/>
    <mergeCell ref="B999:C999"/>
    <mergeCell ref="B1000:C1000"/>
    <mergeCell ref="B1009:C1009"/>
    <mergeCell ref="B1072:C1072"/>
    <mergeCell ref="B1084:C1084"/>
    <mergeCell ref="B1085:C1085"/>
    <mergeCell ref="B1028:C1028"/>
    <mergeCell ref="B1029:C1029"/>
    <mergeCell ref="B1034:C1034"/>
    <mergeCell ref="B1035:C1035"/>
    <mergeCell ref="B1056:C1056"/>
    <mergeCell ref="A1057:C1057"/>
    <mergeCell ref="A1071:C1071"/>
    <mergeCell ref="B1186:C1186"/>
    <mergeCell ref="B1191:C1191"/>
    <mergeCell ref="B1192:C1192"/>
    <mergeCell ref="B1207:C1207"/>
    <mergeCell ref="B1208:C1208"/>
    <mergeCell ref="B1105:C1105"/>
    <mergeCell ref="B1106:C1106"/>
    <mergeCell ref="B1115:C1115"/>
    <mergeCell ref="B1116:C1116"/>
    <mergeCell ref="B1185:C1185"/>
    <mergeCell ref="B1229:C1229"/>
    <mergeCell ref="B1233:C1233"/>
    <mergeCell ref="B1234:C1234"/>
    <mergeCell ref="B1300:C1300"/>
    <mergeCell ref="B1301:C1301"/>
    <mergeCell ref="B1214:C1214"/>
    <mergeCell ref="B1215:C1215"/>
    <mergeCell ref="B1221:C1221"/>
    <mergeCell ref="B1222:C1222"/>
    <mergeCell ref="B1228:C1228"/>
    <mergeCell ref="B1471:C1471"/>
    <mergeCell ref="B1398:C1398"/>
    <mergeCell ref="B1455:C1455"/>
    <mergeCell ref="B1456:C1456"/>
    <mergeCell ref="B1462:C1462"/>
    <mergeCell ref="B1463:C1463"/>
    <mergeCell ref="B1322:C1322"/>
    <mergeCell ref="B1323:C1323"/>
    <mergeCell ref="B1384:C1384"/>
    <mergeCell ref="B1385:C1385"/>
    <mergeCell ref="B1397:C1397"/>
  </mergeCells>
  <phoneticPr fontId="9" type="noConversion"/>
  <pageMargins left="0.15748031496062992" right="0.19685039370078741" top="0.35433070866141736" bottom="0.35433070866141736" header="0.11811023622047245" footer="0.11811023622047245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Евгений Владимирович</cp:lastModifiedBy>
  <cp:lastPrinted>2016-11-22T12:22:19Z</cp:lastPrinted>
  <dcterms:created xsi:type="dcterms:W3CDTF">2014-05-20T15:22:49Z</dcterms:created>
  <dcterms:modified xsi:type="dcterms:W3CDTF">2017-02-01T11:12:36Z</dcterms:modified>
</cp:coreProperties>
</file>